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11595" windowHeight="6150" activeTab="0"/>
  </bookViews>
  <sheets>
    <sheet name="Ergebnisrechnung" sheetId="1" r:id="rId1"/>
    <sheet name="Kontenplan" sheetId="2" r:id="rId2"/>
    <sheet name="leeres Blatt" sheetId="3" r:id="rId3"/>
  </sheets>
  <definedNames>
    <definedName name="konten">'Kontenplan'!$B$5:$B$145</definedName>
    <definedName name="kontenplan">'Kontenplan'!$B$5:$C$146</definedName>
  </definedNames>
  <calcPr fullCalcOnLoad="1"/>
</workbook>
</file>

<file path=xl/sharedStrings.xml><?xml version="1.0" encoding="utf-8"?>
<sst xmlns="http://schemas.openxmlformats.org/spreadsheetml/2006/main" count="205" uniqueCount="188">
  <si>
    <t>Ergebnistabelle</t>
  </si>
  <si>
    <t>Konto</t>
  </si>
  <si>
    <t>Aufwen-
dungen</t>
  </si>
  <si>
    <t>Erträge</t>
  </si>
  <si>
    <t>neutrale Auf-
wendungen</t>
  </si>
  <si>
    <t>neutrale
Erträge</t>
  </si>
  <si>
    <t>Kosten</t>
  </si>
  <si>
    <t>Leistungen</t>
  </si>
  <si>
    <t>Gesamtergebnisrechnung der FB</t>
  </si>
  <si>
    <t>Finanzbuchhaltung
(=Rechnugnskreis I)</t>
  </si>
  <si>
    <t>Abgrenzungsrechnung</t>
  </si>
  <si>
    <t>Betriebsergebnisrechnung</t>
  </si>
  <si>
    <t>Kontenklasse</t>
  </si>
  <si>
    <t>Kontonummer</t>
  </si>
  <si>
    <t>Konenbezeichnung</t>
  </si>
  <si>
    <t>Sonstiges Material</t>
  </si>
  <si>
    <t>Umsatzerlöse</t>
  </si>
  <si>
    <t>Erlösberichtigungen</t>
  </si>
  <si>
    <t>UE für andere Leistungen</t>
  </si>
  <si>
    <t>Erlöse innergemeinschatlicher Lieferung</t>
  </si>
  <si>
    <t>Erlöse aus Güterausfuhr</t>
  </si>
  <si>
    <t>UE für Waren</t>
  </si>
  <si>
    <t>Kundenskonti</t>
  </si>
  <si>
    <t>Kundenboni</t>
  </si>
  <si>
    <t>Sonstige Umsatzerlöse</t>
  </si>
  <si>
    <t>BVÄ</t>
  </si>
  <si>
    <t>BVÄ unfertige Erzeugnisse</t>
  </si>
  <si>
    <t>BVÄ fertige Erzeugnisse</t>
  </si>
  <si>
    <t>Akt. Eigenlstg.</t>
  </si>
  <si>
    <t>Mieterträge</t>
  </si>
  <si>
    <t>Leasingerträge</t>
  </si>
  <si>
    <t>Provisionserträge</t>
  </si>
  <si>
    <t>Entnahme von Gegenständen</t>
  </si>
  <si>
    <t>Sonstige betr. Erträge</t>
  </si>
  <si>
    <t>Erträge aus Werterhöhungen</t>
  </si>
  <si>
    <t>Erträge aus Wertberichtigungen</t>
  </si>
  <si>
    <t>Erträge AV/UV - Abgang</t>
  </si>
  <si>
    <t>Periodenfremde Erträge</t>
  </si>
  <si>
    <t>Erträge aus Beteiligungen</t>
  </si>
  <si>
    <t>Erträge aus anderen Finanzanlagen</t>
  </si>
  <si>
    <t>Zinserträge</t>
  </si>
  <si>
    <t>Diskonterträge</t>
  </si>
  <si>
    <t>Erträge aus Wertpapieren UV</t>
  </si>
  <si>
    <t>Sonstige zinsähnliche Erträge</t>
  </si>
  <si>
    <t>Außerordentliche Erträge</t>
  </si>
  <si>
    <t>Aufwendungen für Rohstoffe</t>
  </si>
  <si>
    <t>Bezugskosten (AfR)</t>
  </si>
  <si>
    <t>Nachlässe (AfR)</t>
  </si>
  <si>
    <t>Aufwendungen für Vorprodukte</t>
  </si>
  <si>
    <t>Bezugskosten (VP)</t>
  </si>
  <si>
    <t>Nachlässe (VP)</t>
  </si>
  <si>
    <t>Aufwendungen für Hilfsstoffe</t>
  </si>
  <si>
    <t>Bezugskosten (AfH)</t>
  </si>
  <si>
    <t>Nachlässe (AfH)</t>
  </si>
  <si>
    <t>Aufwendungen für Betriebsstoffe</t>
  </si>
  <si>
    <t>Bezugskosten (AfB)</t>
  </si>
  <si>
    <t>Nachlässe (AfB)</t>
  </si>
  <si>
    <t>Verp.material</t>
  </si>
  <si>
    <t>Energie</t>
  </si>
  <si>
    <t>Aufwendungen für Reparaturmaterial</t>
  </si>
  <si>
    <t>Liefererskonti</t>
  </si>
  <si>
    <t>Liefererboni</t>
  </si>
  <si>
    <t>AfFert.Erzeugnisse</t>
  </si>
  <si>
    <t>Frachten/Fremdlager</t>
  </si>
  <si>
    <t>Vertriebsprovisionen</t>
  </si>
  <si>
    <t>Fremdinstandsetzung</t>
  </si>
  <si>
    <t>Sonstige Aufw. für Leistungen</t>
  </si>
  <si>
    <t>Löhne</t>
  </si>
  <si>
    <t>Urlaubs- und Weihnachtsgeld</t>
  </si>
  <si>
    <t>Sonstige tarifliche Aufwendungen</t>
  </si>
  <si>
    <t>Freiwillige Zuwendungen</t>
  </si>
  <si>
    <t>Sachbezüge</t>
  </si>
  <si>
    <t>Vergütungen gewerbliche Azubi</t>
  </si>
  <si>
    <t>Gehälter</t>
  </si>
  <si>
    <t>Vergütungen Azubi</t>
  </si>
  <si>
    <t>AGanteil zur Soz.vers. (Gehälter)</t>
  </si>
  <si>
    <t>AGanteil zur Soz.vers. (Löhne)</t>
  </si>
  <si>
    <t>Beitr. Berufsgen.</t>
  </si>
  <si>
    <t>Aufw. für Altersversorgung</t>
  </si>
  <si>
    <t>Aufw. für Unterstützung</t>
  </si>
  <si>
    <t>Sonstige soziale Aufw.</t>
  </si>
  <si>
    <t>Abschreibungen</t>
  </si>
  <si>
    <t>Abschreib. auf immat. Gegenstände AV</t>
  </si>
  <si>
    <t>Abschr. auf Sachanlagen</t>
  </si>
  <si>
    <t>Abschr. Auf geringfügige Wirtschaftsgüter</t>
  </si>
  <si>
    <t>Außerplanmäßige Abschriebung Sachanl.</t>
  </si>
  <si>
    <t>Abschr. auf Umlaufvermögen</t>
  </si>
  <si>
    <t>Aufwendungen Personaleinstellungen</t>
  </si>
  <si>
    <t>Aufwendungen Fahrtkosten</t>
  </si>
  <si>
    <t>Aufwendungen Werksarzt</t>
  </si>
  <si>
    <t>Personenbezogene Verischerungen</t>
  </si>
  <si>
    <t>Aufwendungen Fort- und Weiterbildung</t>
  </si>
  <si>
    <t>Aufwendungen Dienstjubiläum</t>
  </si>
  <si>
    <t>Aufwendungen Belegschaftsveranstaltung</t>
  </si>
  <si>
    <t>Aufwendungen  Werksküche</t>
  </si>
  <si>
    <t>Ausgleichsabgabe lt. Schwerbeh. Gesetz</t>
  </si>
  <si>
    <t>Übrige sonst. Personalaufwand</t>
  </si>
  <si>
    <t>Mieten, Pachten</t>
  </si>
  <si>
    <t>Leasingaufwendungen</t>
  </si>
  <si>
    <t>Lizenzen und Konzessionen</t>
  </si>
  <si>
    <t>Gebühren</t>
  </si>
  <si>
    <t>Geldverkehrkosten</t>
  </si>
  <si>
    <t>Provisionsaufwendungen</t>
  </si>
  <si>
    <t>Rechts- und Beratungskosten</t>
  </si>
  <si>
    <t>Büromaterial</t>
  </si>
  <si>
    <t>Zeitungen und Fachliteratur</t>
  </si>
  <si>
    <t>Porto - Telefon - Telefax</t>
  </si>
  <si>
    <t>Reisekosten</t>
  </si>
  <si>
    <t>Bewirtung und Präsentation</t>
  </si>
  <si>
    <t>Werbung</t>
  </si>
  <si>
    <t>Spenden</t>
  </si>
  <si>
    <t>Versicherungsbeiträge</t>
  </si>
  <si>
    <t>Beiträge zu W.verbänden</t>
  </si>
  <si>
    <t>Verluste aus Schadensfällen</t>
  </si>
  <si>
    <t>Sonstige Aufwendungen</t>
  </si>
  <si>
    <t>Abschreibungen auf Forderungen</t>
  </si>
  <si>
    <t>Abschreibungen auf FLL Uneinbringlichk.</t>
  </si>
  <si>
    <t>Einstellung in Einzelwertberichtigung</t>
  </si>
  <si>
    <t>Pauschalwertber. auf Forderungen</t>
  </si>
  <si>
    <t>Verluste aus dem Abgang von AV</t>
  </si>
  <si>
    <t>Anlagenabgänge</t>
  </si>
  <si>
    <t>Zuführung Rückstellung für Gewährleistung</t>
  </si>
  <si>
    <t>Periodenfremde Aufwendungen</t>
  </si>
  <si>
    <t>Betriebliche Steuern</t>
  </si>
  <si>
    <t>Grundsteuer</t>
  </si>
  <si>
    <t>KFZ-Steuer</t>
  </si>
  <si>
    <t>Ausfuhrzölle</t>
  </si>
  <si>
    <t>Verbrauchssteuern</t>
  </si>
  <si>
    <t>Sonstige betriebliche Steuern</t>
  </si>
  <si>
    <t>Abschreibungen auf Finanzanlagen</t>
  </si>
  <si>
    <t>Abschreibungen auf Wertpapiere</t>
  </si>
  <si>
    <t>Verluste aus dem Abgang Finanzanlagen</t>
  </si>
  <si>
    <t>Verluste aus dem Abgang von UV</t>
  </si>
  <si>
    <t>Zinsaufwendungen</t>
  </si>
  <si>
    <t>Diskontaufwendungen</t>
  </si>
  <si>
    <t>sonstige zinsähnlihce Aufwendungen</t>
  </si>
  <si>
    <t>Außerordentliche Aufwendungen</t>
  </si>
  <si>
    <t>Gewerbesteuer</t>
  </si>
  <si>
    <t>Körperschaftssteuer</t>
  </si>
  <si>
    <t>Kapitalertragssteuer</t>
  </si>
  <si>
    <t>KNR</t>
  </si>
  <si>
    <t>Nr</t>
  </si>
  <si>
    <t>Schulkontenrahmen
(GuV)</t>
  </si>
  <si>
    <t>Nr.</t>
  </si>
  <si>
    <t>Aufwand</t>
  </si>
  <si>
    <t>Ertrag</t>
  </si>
  <si>
    <t>neutraler
Aufwand</t>
  </si>
  <si>
    <t>neutraler
Ertrag</t>
  </si>
  <si>
    <t>Kosten- und Leistungsrechnung
(=Rechnungskreis II)</t>
  </si>
  <si>
    <t>betriebsremd</t>
  </si>
  <si>
    <t>betriebliche Aufwendungen</t>
  </si>
  <si>
    <t>verrechnete Kosten</t>
  </si>
  <si>
    <t>KAB</t>
  </si>
  <si>
    <t>KZI</t>
  </si>
  <si>
    <t>KUL</t>
  </si>
  <si>
    <t>KMI</t>
  </si>
  <si>
    <t>Zinsen</t>
  </si>
  <si>
    <t>Wagnisse</t>
  </si>
  <si>
    <t>AB</t>
  </si>
  <si>
    <t>ZI</t>
  </si>
  <si>
    <t>WA</t>
  </si>
  <si>
    <t>Abgrenzung</t>
  </si>
  <si>
    <t>Betrag</t>
  </si>
  <si>
    <t>außer-
ordentlich</t>
  </si>
  <si>
    <t>Kostenrechnerische
Korrekturen</t>
  </si>
  <si>
    <t>k.r. Korrekturen</t>
  </si>
  <si>
    <t>betriebliche
Aufwendungen</t>
  </si>
  <si>
    <t>KNR / Konto</t>
  </si>
  <si>
    <t>kalk. Werte
falls FiBu-Wert</t>
  </si>
  <si>
    <t>KWA</t>
  </si>
  <si>
    <t>Kalk. Abschreibung</t>
  </si>
  <si>
    <t>Kalk. Miete</t>
  </si>
  <si>
    <t>Kalk. Unternehmerlohn</t>
  </si>
  <si>
    <t>Kalk. Wagniskosten</t>
  </si>
  <si>
    <t>Kalk. Zinsen</t>
  </si>
  <si>
    <t>kwa</t>
  </si>
  <si>
    <t>kmi</t>
  </si>
  <si>
    <t>kul</t>
  </si>
  <si>
    <t>kzi</t>
  </si>
  <si>
    <t>ab</t>
  </si>
  <si>
    <t>Hinweise:</t>
  </si>
  <si>
    <t>1) Kontonummer, Gesamtbetrag und evtl. vorkommende betreibsfremde und betrieblich außerordentliche Positionen eintragen (Aufwand und Ertrag - Kosten und Leistungen werden automatisch ermittelt)</t>
  </si>
  <si>
    <t>2) Kontonummern der kalkulatorische Werte; KAB, KMI, KUL, KWA und KZI (Beträge werden erkannt)</t>
  </si>
  <si>
    <t>3) Anderskosten (FiBu rechnet ANDERS als KR): Kontonummern: AB, WA, ZI -&gt; hier liegen FiBu Abschreibungen, Versicherungswerte und Kapitalzinsen vor.</t>
  </si>
  <si>
    <t xml:space="preserve">    WICHTIG: Betrag der FiBu in Spalte D - kalkulatorischer Wert in Spalte E</t>
  </si>
  <si>
    <t>Finanzbuchhaltung
(=Rechnungskreis I)</t>
  </si>
  <si>
    <t>Finanzbuchhaltung</t>
  </si>
  <si>
    <t>Basisdaten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</si>
</sst>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b/>
      <i/>
      <sz val="16"/>
      <name val="Arial"/>
      <family val="2"/>
    </font>
    <font>
      <b/>
      <sz val="10"/>
      <name val="Arial"/>
      <family val="2"/>
    </font>
    <font>
      <sz val="26"/>
      <name val="Arial"/>
      <family val="2"/>
    </font>
    <font>
      <sz val="15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0"/>
    </font>
    <font>
      <sz val="16"/>
      <name val="Arial"/>
      <family val="2"/>
    </font>
    <font>
      <sz val="14"/>
      <name val="Arial"/>
      <family val="0"/>
    </font>
    <font>
      <b/>
      <sz val="10"/>
      <color indexed="12"/>
      <name val="Arial"/>
      <family val="2"/>
    </font>
    <font>
      <sz val="20"/>
      <name val="Arial"/>
      <family val="0"/>
    </font>
    <font>
      <b/>
      <sz val="10"/>
      <color indexed="5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56">
    <xf numFmtId="0" fontId="0" fillId="0" borderId="0" xfId="0" applyAlignment="1">
      <alignment/>
    </xf>
    <xf numFmtId="0" fontId="1" fillId="33" borderId="0" xfId="0" applyFont="1" applyFill="1" applyAlignment="1" applyProtection="1">
      <alignment/>
      <protection hidden="1"/>
    </xf>
    <xf numFmtId="0" fontId="0" fillId="33" borderId="0" xfId="0" applyFont="1" applyFill="1" applyAlignment="1" applyProtection="1">
      <alignment/>
      <protection hidden="1"/>
    </xf>
    <xf numFmtId="0" fontId="2" fillId="0" borderId="10" xfId="0" applyFont="1" applyBorder="1" applyAlignment="1" applyProtection="1">
      <alignment horizontal="center" textRotation="90"/>
      <protection hidden="1"/>
    </xf>
    <xf numFmtId="0" fontId="2" fillId="0" borderId="11" xfId="0" applyFont="1" applyBorder="1" applyAlignment="1" applyProtection="1">
      <alignment horizontal="center" textRotation="90"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0" fillId="0" borderId="13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15" xfId="0" applyFont="1" applyFill="1" applyBorder="1" applyAlignment="1" applyProtection="1">
      <alignment/>
      <protection hidden="1"/>
    </xf>
    <xf numFmtId="0" fontId="0" fillId="0" borderId="13" xfId="0" applyFont="1" applyFill="1" applyBorder="1" applyAlignment="1" applyProtection="1">
      <alignment/>
      <protection hidden="1"/>
    </xf>
    <xf numFmtId="0" fontId="0" fillId="0" borderId="14" xfId="0" applyFont="1" applyFill="1" applyBorder="1" applyAlignment="1" applyProtection="1">
      <alignment/>
      <protection hidden="1"/>
    </xf>
    <xf numFmtId="0" fontId="0" fillId="0" borderId="16" xfId="0" applyFont="1" applyBorder="1" applyAlignment="1" applyProtection="1">
      <alignment/>
      <protection hidden="1"/>
    </xf>
    <xf numFmtId="0" fontId="0" fillId="0" borderId="0" xfId="0" applyNumberFormat="1" applyAlignment="1">
      <alignment/>
    </xf>
    <xf numFmtId="0" fontId="0" fillId="0" borderId="17" xfId="0" applyNumberFormat="1" applyFont="1" applyBorder="1" applyAlignment="1" applyProtection="1">
      <alignment/>
      <protection hidden="1"/>
    </xf>
    <xf numFmtId="0" fontId="0" fillId="0" borderId="18" xfId="0" applyNumberFormat="1" applyFont="1" applyBorder="1" applyAlignment="1" applyProtection="1">
      <alignment/>
      <protection hidden="1"/>
    </xf>
    <xf numFmtId="0" fontId="0" fillId="0" borderId="19" xfId="0" applyNumberFormat="1" applyFont="1" applyBorder="1" applyAlignment="1" applyProtection="1">
      <alignment/>
      <protection hidden="1"/>
    </xf>
    <xf numFmtId="0" fontId="0" fillId="0" borderId="17" xfId="0" applyNumberFormat="1" applyFont="1" applyFill="1" applyBorder="1" applyAlignment="1" applyProtection="1">
      <alignment/>
      <protection hidden="1"/>
    </xf>
    <xf numFmtId="0" fontId="0" fillId="0" borderId="18" xfId="0" applyNumberFormat="1" applyFont="1" applyFill="1" applyBorder="1" applyAlignment="1" applyProtection="1">
      <alignment/>
      <protection hidden="1"/>
    </xf>
    <xf numFmtId="0" fontId="0" fillId="0" borderId="0" xfId="0" applyFill="1" applyAlignment="1">
      <alignment/>
    </xf>
    <xf numFmtId="0" fontId="0" fillId="0" borderId="20" xfId="0" applyFill="1" applyBorder="1" applyAlignment="1">
      <alignment/>
    </xf>
    <xf numFmtId="0" fontId="0" fillId="0" borderId="17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 wrapText="1"/>
    </xf>
    <xf numFmtId="44" fontId="0" fillId="0" borderId="22" xfId="45" applyFont="1" applyFill="1" applyBorder="1" applyAlignment="1">
      <alignment/>
    </xf>
    <xf numFmtId="44" fontId="0" fillId="0" borderId="13" xfId="45" applyFont="1" applyFill="1" applyBorder="1" applyAlignment="1">
      <alignment/>
    </xf>
    <xf numFmtId="44" fontId="0" fillId="0" borderId="18" xfId="45" applyFont="1" applyFill="1" applyBorder="1" applyAlignment="1">
      <alignment/>
    </xf>
    <xf numFmtId="44" fontId="0" fillId="0" borderId="23" xfId="45" applyFont="1" applyFill="1" applyBorder="1" applyAlignment="1">
      <alignment/>
    </xf>
    <xf numFmtId="44" fontId="0" fillId="0" borderId="24" xfId="45" applyFont="1" applyFill="1" applyBorder="1" applyAlignment="1">
      <alignment/>
    </xf>
    <xf numFmtId="44" fontId="0" fillId="0" borderId="25" xfId="45" applyFont="1" applyFill="1" applyBorder="1" applyAlignment="1">
      <alignment/>
    </xf>
    <xf numFmtId="44" fontId="0" fillId="0" borderId="26" xfId="45" applyFont="1" applyFill="1" applyBorder="1" applyAlignment="1">
      <alignment/>
    </xf>
    <xf numFmtId="44" fontId="0" fillId="0" borderId="27" xfId="45" applyFont="1" applyFill="1" applyBorder="1" applyAlignment="1">
      <alignment/>
    </xf>
    <xf numFmtId="44" fontId="0" fillId="0" borderId="28" xfId="45" applyFont="1" applyFill="1" applyBorder="1" applyAlignment="1">
      <alignment/>
    </xf>
    <xf numFmtId="0" fontId="6" fillId="0" borderId="18" xfId="0" applyNumberFormat="1" applyFont="1" applyFill="1" applyBorder="1" applyAlignment="1">
      <alignment/>
    </xf>
    <xf numFmtId="44" fontId="6" fillId="0" borderId="22" xfId="45" applyFont="1" applyFill="1" applyBorder="1" applyAlignment="1">
      <alignment/>
    </xf>
    <xf numFmtId="44" fontId="6" fillId="0" borderId="13" xfId="45" applyFont="1" applyFill="1" applyBorder="1" applyAlignment="1">
      <alignment/>
    </xf>
    <xf numFmtId="44" fontId="6" fillId="0" borderId="18" xfId="45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20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NumberForma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9" xfId="0" applyNumberFormat="1" applyFont="1" applyFill="1" applyBorder="1" applyAlignment="1" applyProtection="1">
      <alignment/>
      <protection hidden="1"/>
    </xf>
    <xf numFmtId="0" fontId="0" fillId="0" borderId="18" xfId="0" applyNumberFormat="1" applyFill="1" applyBorder="1" applyAlignment="1">
      <alignment horizontal="center"/>
    </xf>
    <xf numFmtId="0" fontId="0" fillId="0" borderId="25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 applyProtection="1">
      <alignment/>
      <protection hidden="1"/>
    </xf>
    <xf numFmtId="0" fontId="0" fillId="34" borderId="29" xfId="0" applyFill="1" applyBorder="1" applyAlignment="1" applyProtection="1">
      <alignment/>
      <protection hidden="1"/>
    </xf>
    <xf numFmtId="0" fontId="0" fillId="34" borderId="30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" fillId="33" borderId="31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center" vertical="center"/>
      <protection hidden="1"/>
    </xf>
    <xf numFmtId="0" fontId="2" fillId="33" borderId="15" xfId="0" applyFont="1" applyFill="1" applyBorder="1" applyAlignment="1" applyProtection="1">
      <alignment horizontal="center" vertical="center"/>
      <protection hidden="1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2" fillId="33" borderId="15" xfId="0" applyFont="1" applyFill="1" applyBorder="1" applyAlignment="1" applyProtection="1">
      <alignment horizontal="center" vertical="center" wrapText="1"/>
      <protection hidden="1"/>
    </xf>
    <xf numFmtId="0" fontId="2" fillId="33" borderId="32" xfId="0" applyFont="1" applyFill="1" applyBorder="1" applyAlignment="1" applyProtection="1">
      <alignment horizontal="center" vertical="center"/>
      <protection hidden="1"/>
    </xf>
    <xf numFmtId="0" fontId="0" fillId="34" borderId="33" xfId="0" applyFill="1" applyBorder="1" applyAlignment="1" applyProtection="1">
      <alignment vertical="center"/>
      <protection hidden="1"/>
    </xf>
    <xf numFmtId="0" fontId="0" fillId="35" borderId="22" xfId="0" applyFill="1" applyBorder="1" applyAlignment="1" applyProtection="1">
      <alignment horizontal="left" vertical="center" indent="1"/>
      <protection hidden="1"/>
    </xf>
    <xf numFmtId="44" fontId="0" fillId="36" borderId="18" xfId="45" applyFont="1" applyFill="1" applyBorder="1" applyAlignment="1" applyProtection="1">
      <alignment vertical="center"/>
      <protection hidden="1"/>
    </xf>
    <xf numFmtId="44" fontId="0" fillId="36" borderId="20" xfId="45" applyFont="1" applyFill="1" applyBorder="1" applyAlignment="1" applyProtection="1">
      <alignment vertical="center"/>
      <protection hidden="1"/>
    </xf>
    <xf numFmtId="44" fontId="0" fillId="37" borderId="18" xfId="45" applyFont="1" applyFill="1" applyBorder="1" applyAlignment="1" applyProtection="1">
      <alignment vertical="center"/>
      <protection hidden="1"/>
    </xf>
    <xf numFmtId="44" fontId="0" fillId="37" borderId="13" xfId="45" applyFont="1" applyFill="1" applyBorder="1" applyAlignment="1" applyProtection="1">
      <alignment vertical="center"/>
      <protection hidden="1"/>
    </xf>
    <xf numFmtId="44" fontId="0" fillId="38" borderId="18" xfId="45" applyFont="1" applyFill="1" applyBorder="1" applyAlignment="1" applyProtection="1">
      <alignment vertical="center"/>
      <protection hidden="1"/>
    </xf>
    <xf numFmtId="44" fontId="0" fillId="38" borderId="13" xfId="45" applyFont="1" applyFill="1" applyBorder="1" applyAlignment="1" applyProtection="1">
      <alignment vertical="center"/>
      <protection hidden="1"/>
    </xf>
    <xf numFmtId="44" fontId="0" fillId="39" borderId="18" xfId="45" applyFont="1" applyFill="1" applyBorder="1" applyAlignment="1" applyProtection="1">
      <alignment vertical="center"/>
      <protection hidden="1"/>
    </xf>
    <xf numFmtId="44" fontId="0" fillId="39" borderId="13" xfId="45" applyFont="1" applyFill="1" applyBorder="1" applyAlignment="1" applyProtection="1">
      <alignment vertical="center"/>
      <protection hidden="1"/>
    </xf>
    <xf numFmtId="0" fontId="0" fillId="34" borderId="34" xfId="0" applyFill="1" applyBorder="1" applyAlignment="1" applyProtection="1">
      <alignment vertical="center"/>
      <protection hidden="1"/>
    </xf>
    <xf numFmtId="0" fontId="0" fillId="35" borderId="23" xfId="0" applyFill="1" applyBorder="1" applyAlignment="1" applyProtection="1">
      <alignment horizontal="left" vertical="center" indent="1"/>
      <protection hidden="1"/>
    </xf>
    <xf numFmtId="44" fontId="0" fillId="36" borderId="19" xfId="45" applyFont="1" applyFill="1" applyBorder="1" applyAlignment="1" applyProtection="1">
      <alignment vertical="center"/>
      <protection hidden="1"/>
    </xf>
    <xf numFmtId="44" fontId="0" fillId="36" borderId="35" xfId="45" applyFont="1" applyFill="1" applyBorder="1" applyAlignment="1" applyProtection="1">
      <alignment vertical="center"/>
      <protection hidden="1"/>
    </xf>
    <xf numFmtId="44" fontId="0" fillId="37" borderId="19" xfId="45" applyFont="1" applyFill="1" applyBorder="1" applyAlignment="1" applyProtection="1">
      <alignment vertical="center"/>
      <protection hidden="1"/>
    </xf>
    <xf numFmtId="44" fontId="0" fillId="37" borderId="14" xfId="45" applyFont="1" applyFill="1" applyBorder="1" applyAlignment="1" applyProtection="1">
      <alignment vertical="center"/>
      <protection hidden="1"/>
    </xf>
    <xf numFmtId="44" fontId="0" fillId="38" borderId="14" xfId="45" applyFont="1" applyFill="1" applyBorder="1" applyAlignment="1" applyProtection="1">
      <alignment vertical="center"/>
      <protection hidden="1"/>
    </xf>
    <xf numFmtId="44" fontId="0" fillId="39" borderId="19" xfId="45" applyFont="1" applyFill="1" applyBorder="1" applyAlignment="1" applyProtection="1">
      <alignment vertical="center"/>
      <protection hidden="1"/>
    </xf>
    <xf numFmtId="44" fontId="0" fillId="39" borderId="14" xfId="45" applyFont="1" applyFill="1" applyBorder="1" applyAlignment="1" applyProtection="1">
      <alignment vertical="center"/>
      <protection hidden="1"/>
    </xf>
    <xf numFmtId="44" fontId="0" fillId="36" borderId="17" xfId="45" applyFont="1" applyFill="1" applyBorder="1" applyAlignment="1" applyProtection="1">
      <alignment vertical="center"/>
      <protection hidden="1"/>
    </xf>
    <xf numFmtId="44" fontId="0" fillId="36" borderId="32" xfId="45" applyFont="1" applyFill="1" applyBorder="1" applyAlignment="1" applyProtection="1">
      <alignment vertical="center"/>
      <protection hidden="1"/>
    </xf>
    <xf numFmtId="44" fontId="0" fillId="37" borderId="17" xfId="45" applyFont="1" applyFill="1" applyBorder="1" applyAlignment="1" applyProtection="1">
      <alignment vertical="center"/>
      <protection hidden="1"/>
    </xf>
    <xf numFmtId="44" fontId="0" fillId="37" borderId="15" xfId="45" applyFont="1" applyFill="1" applyBorder="1" applyAlignment="1" applyProtection="1">
      <alignment vertical="center"/>
      <protection hidden="1"/>
    </xf>
    <xf numFmtId="44" fontId="0" fillId="38" borderId="17" xfId="45" applyFont="1" applyFill="1" applyBorder="1" applyAlignment="1" applyProtection="1">
      <alignment vertical="center"/>
      <protection hidden="1"/>
    </xf>
    <xf numFmtId="44" fontId="0" fillId="38" borderId="15" xfId="45" applyFont="1" applyFill="1" applyBorder="1" applyAlignment="1" applyProtection="1">
      <alignment vertical="center"/>
      <protection hidden="1"/>
    </xf>
    <xf numFmtId="44" fontId="0" fillId="39" borderId="17" xfId="45" applyFont="1" applyFill="1" applyBorder="1" applyAlignment="1" applyProtection="1">
      <alignment vertical="center"/>
      <protection hidden="1"/>
    </xf>
    <xf numFmtId="44" fontId="0" fillId="39" borderId="15" xfId="45" applyFont="1" applyFill="1" applyBorder="1" applyAlignment="1" applyProtection="1">
      <alignment vertical="center"/>
      <protection hidden="1"/>
    </xf>
    <xf numFmtId="44" fontId="0" fillId="36" borderId="25" xfId="45" applyFont="1" applyFill="1" applyBorder="1" applyAlignment="1" applyProtection="1">
      <alignment vertical="center"/>
      <protection hidden="1"/>
    </xf>
    <xf numFmtId="44" fontId="0" fillId="36" borderId="36" xfId="45" applyFont="1" applyFill="1" applyBorder="1" applyAlignment="1" applyProtection="1">
      <alignment vertical="center"/>
      <protection hidden="1"/>
    </xf>
    <xf numFmtId="44" fontId="0" fillId="37" borderId="25" xfId="45" applyFont="1" applyFill="1" applyBorder="1" applyAlignment="1" applyProtection="1">
      <alignment vertical="center"/>
      <protection hidden="1"/>
    </xf>
    <xf numFmtId="44" fontId="0" fillId="37" borderId="24" xfId="45" applyFont="1" applyFill="1" applyBorder="1" applyAlignment="1" applyProtection="1">
      <alignment vertical="center"/>
      <protection hidden="1"/>
    </xf>
    <xf numFmtId="44" fontId="0" fillId="38" borderId="25" xfId="45" applyFont="1" applyFill="1" applyBorder="1" applyAlignment="1" applyProtection="1">
      <alignment vertical="center"/>
      <protection hidden="1"/>
    </xf>
    <xf numFmtId="44" fontId="0" fillId="38" borderId="24" xfId="45" applyFont="1" applyFill="1" applyBorder="1" applyAlignment="1" applyProtection="1">
      <alignment vertical="center"/>
      <protection hidden="1"/>
    </xf>
    <xf numFmtId="44" fontId="0" fillId="39" borderId="25" xfId="45" applyFont="1" applyFill="1" applyBorder="1" applyAlignment="1" applyProtection="1">
      <alignment vertical="center"/>
      <protection hidden="1"/>
    </xf>
    <xf numFmtId="44" fontId="0" fillId="39" borderId="24" xfId="45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/>
      <protection hidden="1"/>
    </xf>
    <xf numFmtId="0" fontId="0" fillId="40" borderId="18" xfId="0" applyNumberFormat="1" applyFill="1" applyBorder="1" applyAlignment="1" applyProtection="1">
      <alignment horizontal="left" vertical="center" indent="1"/>
      <protection locked="0"/>
    </xf>
    <xf numFmtId="0" fontId="0" fillId="40" borderId="25" xfId="0" applyNumberFormat="1" applyFill="1" applyBorder="1" applyAlignment="1" applyProtection="1">
      <alignment horizontal="left" vertical="center" indent="1"/>
      <protection locked="0"/>
    </xf>
    <xf numFmtId="44" fontId="0" fillId="40" borderId="13" xfId="45" applyFont="1" applyFill="1" applyBorder="1" applyAlignment="1" applyProtection="1">
      <alignment vertical="center"/>
      <protection locked="0"/>
    </xf>
    <xf numFmtId="44" fontId="0" fillId="40" borderId="18" xfId="45" applyFont="1" applyFill="1" applyBorder="1" applyAlignment="1" applyProtection="1">
      <alignment vertical="center"/>
      <protection locked="0"/>
    </xf>
    <xf numFmtId="44" fontId="0" fillId="40" borderId="22" xfId="45" applyFont="1" applyFill="1" applyBorder="1" applyAlignment="1" applyProtection="1">
      <alignment vertical="center"/>
      <protection locked="0"/>
    </xf>
    <xf numFmtId="44" fontId="0" fillId="40" borderId="24" xfId="45" applyFont="1" applyFill="1" applyBorder="1" applyAlignment="1" applyProtection="1">
      <alignment vertical="center"/>
      <protection locked="0"/>
    </xf>
    <xf numFmtId="44" fontId="0" fillId="40" borderId="25" xfId="45" applyFont="1" applyFill="1" applyBorder="1" applyAlignment="1" applyProtection="1">
      <alignment vertical="center"/>
      <protection locked="0"/>
    </xf>
    <xf numFmtId="44" fontId="0" fillId="40" borderId="23" xfId="45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/>
      <protection hidden="1"/>
    </xf>
    <xf numFmtId="44" fontId="0" fillId="0" borderId="0" xfId="0" applyNumberFormat="1" applyAlignment="1" applyProtection="1">
      <alignment/>
      <protection hidden="1"/>
    </xf>
    <xf numFmtId="0" fontId="0" fillId="34" borderId="37" xfId="0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horizontal="center" vertical="center"/>
      <protection hidden="1"/>
    </xf>
    <xf numFmtId="0" fontId="0" fillId="34" borderId="16" xfId="0" applyFill="1" applyBorder="1" applyAlignment="1" applyProtection="1">
      <alignment horizontal="center" vertical="center"/>
      <protection hidden="1"/>
    </xf>
    <xf numFmtId="0" fontId="0" fillId="34" borderId="38" xfId="0" applyFill="1" applyBorder="1" applyAlignment="1" applyProtection="1">
      <alignment horizontal="center" vertical="center"/>
      <protection hidden="1"/>
    </xf>
    <xf numFmtId="0" fontId="0" fillId="34" borderId="39" xfId="0" applyFill="1" applyBorder="1" applyAlignment="1" applyProtection="1">
      <alignment horizontal="center" vertical="center"/>
      <protection hidden="1"/>
    </xf>
    <xf numFmtId="0" fontId="0" fillId="34" borderId="40" xfId="0" applyFill="1" applyBorder="1" applyAlignment="1" applyProtection="1">
      <alignment horizontal="center" vertical="center"/>
      <protection hidden="1"/>
    </xf>
    <xf numFmtId="0" fontId="0" fillId="34" borderId="41" xfId="0" applyFill="1" applyBorder="1" applyAlignment="1" applyProtection="1">
      <alignment horizontal="center" vertical="center"/>
      <protection hidden="1"/>
    </xf>
    <xf numFmtId="0" fontId="2" fillId="36" borderId="42" xfId="0" applyFont="1" applyFill="1" applyBorder="1" applyAlignment="1" applyProtection="1">
      <alignment horizontal="center" vertical="center"/>
      <protection hidden="1"/>
    </xf>
    <xf numFmtId="0" fontId="2" fillId="36" borderId="43" xfId="0" applyFont="1" applyFill="1" applyBorder="1" applyAlignment="1" applyProtection="1">
      <alignment horizontal="center" vertical="center"/>
      <protection hidden="1"/>
    </xf>
    <xf numFmtId="0" fontId="12" fillId="33" borderId="42" xfId="0" applyFont="1" applyFill="1" applyBorder="1" applyAlignment="1" applyProtection="1">
      <alignment horizontal="center" vertical="center"/>
      <protection hidden="1"/>
    </xf>
    <xf numFmtId="0" fontId="12" fillId="33" borderId="44" xfId="0" applyFont="1" applyFill="1" applyBorder="1" applyAlignment="1" applyProtection="1">
      <alignment horizontal="center" vertical="center"/>
      <protection hidden="1"/>
    </xf>
    <xf numFmtId="0" fontId="12" fillId="33" borderId="43" xfId="0" applyFont="1" applyFill="1" applyBorder="1" applyAlignment="1" applyProtection="1">
      <alignment horizontal="center" vertical="center"/>
      <protection hidden="1"/>
    </xf>
    <xf numFmtId="0" fontId="11" fillId="34" borderId="42" xfId="0" applyFont="1" applyFill="1" applyBorder="1" applyAlignment="1" applyProtection="1">
      <alignment horizontal="center"/>
      <protection hidden="1"/>
    </xf>
    <xf numFmtId="0" fontId="11" fillId="34" borderId="44" xfId="0" applyFont="1" applyFill="1" applyBorder="1" applyAlignment="1" applyProtection="1">
      <alignment horizontal="center"/>
      <protection hidden="1"/>
    </xf>
    <xf numFmtId="0" fontId="11" fillId="34" borderId="43" xfId="0" applyFont="1" applyFill="1" applyBorder="1" applyAlignment="1" applyProtection="1">
      <alignment horizontal="center"/>
      <protection hidden="1"/>
    </xf>
    <xf numFmtId="0" fontId="9" fillId="34" borderId="45" xfId="0" applyFont="1" applyFill="1" applyBorder="1" applyAlignment="1" applyProtection="1">
      <alignment horizontal="center" wrapText="1"/>
      <protection hidden="1"/>
    </xf>
    <xf numFmtId="0" fontId="9" fillId="34" borderId="46" xfId="0" applyFont="1" applyFill="1" applyBorder="1" applyAlignment="1" applyProtection="1">
      <alignment horizontal="center" wrapText="1"/>
      <protection hidden="1"/>
    </xf>
    <xf numFmtId="0" fontId="9" fillId="34" borderId="46" xfId="0" applyFont="1" applyFill="1" applyBorder="1" applyAlignment="1" applyProtection="1">
      <alignment horizontal="center"/>
      <protection hidden="1"/>
    </xf>
    <xf numFmtId="0" fontId="9" fillId="34" borderId="47" xfId="0" applyFont="1" applyFill="1" applyBorder="1" applyAlignment="1" applyProtection="1">
      <alignment horizontal="center"/>
      <protection hidden="1"/>
    </xf>
    <xf numFmtId="0" fontId="2" fillId="37" borderId="45" xfId="0" applyFont="1" applyFill="1" applyBorder="1" applyAlignment="1" applyProtection="1">
      <alignment horizontal="center" vertical="center"/>
      <protection hidden="1"/>
    </xf>
    <xf numFmtId="0" fontId="2" fillId="37" borderId="47" xfId="0" applyFont="1" applyFill="1" applyBorder="1" applyAlignment="1" applyProtection="1">
      <alignment horizontal="center" vertical="center"/>
      <protection hidden="1"/>
    </xf>
    <xf numFmtId="0" fontId="2" fillId="39" borderId="45" xfId="0" applyFont="1" applyFill="1" applyBorder="1" applyAlignment="1" applyProtection="1">
      <alignment horizontal="center" vertical="center"/>
      <protection hidden="1"/>
    </xf>
    <xf numFmtId="0" fontId="2" fillId="39" borderId="47" xfId="0" applyFont="1" applyFill="1" applyBorder="1" applyAlignment="1" applyProtection="1">
      <alignment horizontal="center" vertical="center"/>
      <protection hidden="1"/>
    </xf>
    <xf numFmtId="0" fontId="9" fillId="34" borderId="37" xfId="0" applyFont="1" applyFill="1" applyBorder="1" applyAlignment="1" applyProtection="1">
      <alignment horizontal="center" wrapText="1"/>
      <protection hidden="1"/>
    </xf>
    <xf numFmtId="0" fontId="9" fillId="34" borderId="48" xfId="0" applyFont="1" applyFill="1" applyBorder="1" applyAlignment="1" applyProtection="1">
      <alignment horizontal="center" wrapText="1"/>
      <protection hidden="1"/>
    </xf>
    <xf numFmtId="0" fontId="9" fillId="34" borderId="49" xfId="0" applyFont="1" applyFill="1" applyBorder="1" applyAlignment="1" applyProtection="1">
      <alignment horizontal="center" wrapText="1"/>
      <protection hidden="1"/>
    </xf>
    <xf numFmtId="0" fontId="2" fillId="38" borderId="37" xfId="0" applyFont="1" applyFill="1" applyBorder="1" applyAlignment="1" applyProtection="1">
      <alignment horizontal="center" vertical="center" wrapText="1"/>
      <protection hidden="1"/>
    </xf>
    <xf numFmtId="0" fontId="2" fillId="38" borderId="49" xfId="0" applyFont="1" applyFill="1" applyBorder="1" applyAlignment="1" applyProtection="1">
      <alignment horizontal="center" vertical="center"/>
      <protection hidden="1"/>
    </xf>
    <xf numFmtId="0" fontId="8" fillId="0" borderId="37" xfId="0" applyFont="1" applyBorder="1" applyAlignment="1" applyProtection="1">
      <alignment horizontal="center" vertical="center" textRotation="90"/>
      <protection hidden="1"/>
    </xf>
    <xf numFmtId="0" fontId="8" fillId="0" borderId="38" xfId="0" applyFont="1" applyBorder="1" applyAlignment="1" applyProtection="1">
      <alignment horizontal="center" vertical="center" textRotation="90"/>
      <protection hidden="1"/>
    </xf>
    <xf numFmtId="0" fontId="8" fillId="0" borderId="39" xfId="0" applyFont="1" applyBorder="1" applyAlignment="1" applyProtection="1">
      <alignment horizontal="center" vertical="center" textRotation="90"/>
      <protection hidden="1"/>
    </xf>
    <xf numFmtId="0" fontId="1" fillId="33" borderId="0" xfId="0" applyFont="1" applyFill="1" applyAlignment="1" applyProtection="1">
      <alignment horizontal="center" wrapText="1"/>
      <protection hidden="1"/>
    </xf>
    <xf numFmtId="0" fontId="3" fillId="0" borderId="37" xfId="0" applyFont="1" applyBorder="1" applyAlignment="1" applyProtection="1">
      <alignment horizontal="center" vertical="center"/>
      <protection hidden="1"/>
    </xf>
    <xf numFmtId="0" fontId="3" fillId="0" borderId="38" xfId="0" applyFont="1" applyBorder="1" applyAlignment="1" applyProtection="1">
      <alignment horizontal="center" vertical="center"/>
      <protection hidden="1"/>
    </xf>
    <xf numFmtId="0" fontId="3" fillId="0" borderId="39" xfId="0" applyFont="1" applyBorder="1" applyAlignment="1" applyProtection="1">
      <alignment horizontal="center" vertical="center"/>
      <protection hidden="1"/>
    </xf>
    <xf numFmtId="0" fontId="0" fillId="0" borderId="5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0" fillId="0" borderId="17" xfId="0" applyFill="1" applyBorder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9" xfId="0" applyFill="1" applyBorder="1" applyAlignment="1">
      <alignment horizontal="center" wrapText="1"/>
    </xf>
    <xf numFmtId="0" fontId="0" fillId="0" borderId="51" xfId="0" applyFill="1" applyBorder="1" applyAlignment="1">
      <alignment horizontal="center" wrapText="1"/>
    </xf>
    <xf numFmtId="0" fontId="0" fillId="0" borderId="52" xfId="0" applyFill="1" applyBorder="1" applyAlignment="1">
      <alignment horizontal="center" wrapText="1"/>
    </xf>
    <xf numFmtId="0" fontId="0" fillId="0" borderId="19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54" xfId="0" applyFill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2" sqref="F12"/>
    </sheetView>
  </sheetViews>
  <sheetFormatPr defaultColWidth="11.421875" defaultRowHeight="12.75"/>
  <cols>
    <col min="1" max="1" width="3.00390625" style="48" bestFit="1" customWidth="1"/>
    <col min="2" max="2" width="7.28125" style="48" customWidth="1"/>
    <col min="3" max="3" width="27.00390625" style="48" customWidth="1"/>
    <col min="4" max="15" width="14.7109375" style="48" customWidth="1"/>
    <col min="16" max="16384" width="11.421875" style="48" customWidth="1"/>
  </cols>
  <sheetData>
    <row r="1" spans="1:15" ht="26.25" thickBot="1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9"/>
    </row>
    <row r="2" ht="13.5" thickBot="1"/>
    <row r="3" spans="1:15" ht="43.5" customHeight="1" thickBot="1">
      <c r="A3" s="49"/>
      <c r="B3" s="120" t="s">
        <v>185</v>
      </c>
      <c r="C3" s="121"/>
      <c r="D3" s="121"/>
      <c r="E3" s="121"/>
      <c r="F3" s="121"/>
      <c r="G3" s="121"/>
      <c r="H3" s="122"/>
      <c r="I3" s="123"/>
      <c r="J3" s="128" t="s">
        <v>148</v>
      </c>
      <c r="K3" s="129"/>
      <c r="L3" s="129"/>
      <c r="M3" s="129"/>
      <c r="N3" s="129"/>
      <c r="O3" s="130"/>
    </row>
    <row r="4" spans="1:15" s="51" customFormat="1" ht="26.25" customHeight="1" thickBot="1">
      <c r="A4" s="50"/>
      <c r="B4" s="114" t="s">
        <v>187</v>
      </c>
      <c r="C4" s="115"/>
      <c r="D4" s="115"/>
      <c r="E4" s="115"/>
      <c r="F4" s="115"/>
      <c r="G4" s="116"/>
      <c r="H4" s="112" t="s">
        <v>186</v>
      </c>
      <c r="I4" s="113"/>
      <c r="J4" s="124" t="s">
        <v>10</v>
      </c>
      <c r="K4" s="125"/>
      <c r="L4" s="131" t="s">
        <v>164</v>
      </c>
      <c r="M4" s="132"/>
      <c r="N4" s="126" t="s">
        <v>11</v>
      </c>
      <c r="O4" s="127"/>
    </row>
    <row r="5" spans="1:15" s="51" customFormat="1" ht="28.5" customHeight="1">
      <c r="A5" s="52" t="s">
        <v>141</v>
      </c>
      <c r="B5" s="53" t="s">
        <v>140</v>
      </c>
      <c r="C5" s="54" t="s">
        <v>1</v>
      </c>
      <c r="D5" s="55" t="s">
        <v>162</v>
      </c>
      <c r="E5" s="56" t="s">
        <v>168</v>
      </c>
      <c r="F5" s="54" t="s">
        <v>149</v>
      </c>
      <c r="G5" s="57" t="s">
        <v>163</v>
      </c>
      <c r="H5" s="56" t="s">
        <v>2</v>
      </c>
      <c r="I5" s="58" t="s">
        <v>3</v>
      </c>
      <c r="J5" s="56" t="s">
        <v>4</v>
      </c>
      <c r="K5" s="57" t="s">
        <v>5</v>
      </c>
      <c r="L5" s="56" t="s">
        <v>150</v>
      </c>
      <c r="M5" s="57" t="s">
        <v>151</v>
      </c>
      <c r="N5" s="56" t="s">
        <v>6</v>
      </c>
      <c r="O5" s="57" t="s">
        <v>7</v>
      </c>
    </row>
    <row r="6" spans="1:15" ht="21" customHeight="1">
      <c r="A6" s="59">
        <f>IF(B6&lt;&gt;"",1,"")</f>
        <v>1</v>
      </c>
      <c r="B6" s="95">
        <v>5000</v>
      </c>
      <c r="C6" s="60" t="str">
        <f aca="true" t="shared" si="0" ref="C6:C30">IF(B6="","",VLOOKUP(B6,kontenplan,2,FALSE))</f>
        <v>Umsatzerlöse</v>
      </c>
      <c r="D6" s="97">
        <v>3400000</v>
      </c>
      <c r="E6" s="98"/>
      <c r="F6" s="99"/>
      <c r="G6" s="97"/>
      <c r="H6" s="61">
        <f>IF(OR(AND(B6&gt;=6000,B6&lt;8000),B6="AB",B6="ZI",B6="WA"),D6,"")</f>
      </c>
      <c r="I6" s="62">
        <f>IF(AND(B6&gt;=5000,B6&lt;6000),D6,"")</f>
        <v>3400000</v>
      </c>
      <c r="J6" s="63">
        <f>IF(H6="","",IF(AND(F6="",G6=""),0,F6+G6))</f>
      </c>
      <c r="K6" s="64">
        <f>IF(I6="","",IF(AND(F6="",G6=""),,F6+G6))</f>
        <v>0</v>
      </c>
      <c r="L6" s="65">
        <f>IF(E6&lt;&gt;"",H6-F6-G6,"")</f>
      </c>
      <c r="M6" s="66">
        <f aca="true" t="shared" si="1" ref="M6:M23">IF(OR(B6="KAB",B6="KMI",B6="KUL",B6="KWA",B6="KZI",B6="AB",B6="MI",B6="ZI"),N6,"")</f>
      </c>
      <c r="N6" s="67">
        <f>IF(OR(B6="KAB",B6="KMI",B6="KUL",B6="KWA",B6="KZI"),D6,IF(OR(B6="AB",B6="MI",B6="ZI"),E6,IF(AND(B6&gt;=6000,B6&lt;8000),H6-J6,"")))</f>
      </c>
      <c r="O6" s="68">
        <f>IF(AND(B6&gt;=5000,B6&lt;6000),I6-K6,"")</f>
        <v>3400000</v>
      </c>
    </row>
    <row r="7" spans="1:15" ht="21" customHeight="1">
      <c r="A7" s="59">
        <f>IF(B7&lt;&gt;"",A6+1,"")</f>
        <v>2</v>
      </c>
      <c r="B7" s="95">
        <v>5400</v>
      </c>
      <c r="C7" s="60" t="str">
        <f t="shared" si="0"/>
        <v>Mieterträge</v>
      </c>
      <c r="D7" s="97">
        <v>215000</v>
      </c>
      <c r="E7" s="98"/>
      <c r="F7" s="99">
        <v>65000</v>
      </c>
      <c r="G7" s="97">
        <v>105000</v>
      </c>
      <c r="H7" s="61">
        <f aca="true" t="shared" si="2" ref="H7:H30">IF(OR(AND(B7&gt;=6000,B7&lt;8000),B7="AB",B7="ZI",B7="WA"),D7,"")</f>
      </c>
      <c r="I7" s="62">
        <f aca="true" t="shared" si="3" ref="I7:I30">IF(AND(B7&gt;=5000,B7&lt;6000),D7,"")</f>
        <v>215000</v>
      </c>
      <c r="J7" s="63">
        <f aca="true" t="shared" si="4" ref="J7:J30">IF(H7="","",IF(AND(F7="",G7=""),0,F7+G7))</f>
      </c>
      <c r="K7" s="64">
        <f aca="true" t="shared" si="5" ref="K7:K30">IF(I7="","",IF(AND(F7="",G7=""),,F7+G7))</f>
        <v>170000</v>
      </c>
      <c r="L7" s="65">
        <f aca="true" t="shared" si="6" ref="L7:L30">IF(E7&lt;&gt;"",H7-F7-G7,"")</f>
      </c>
      <c r="M7" s="66">
        <f t="shared" si="1"/>
      </c>
      <c r="N7" s="67">
        <f aca="true" t="shared" si="7" ref="N7:N30">IF(OR(B7="KAB",B7="KMI",B7="KUL",B7="KWA",B7="KZI"),D7,IF(OR(B7="AB",B7="MI",B7="ZI"),E7,IF(AND(B7&gt;=6000,B7&lt;8000),H7-J7,"")))</f>
      </c>
      <c r="O7" s="68">
        <f aca="true" t="shared" si="8" ref="O7:O30">IF(AND(B7&gt;=5000,B7&lt;6000),I7-K7,"")</f>
        <v>45000</v>
      </c>
    </row>
    <row r="8" spans="1:15" ht="21" customHeight="1">
      <c r="A8" s="59">
        <f aca="true" t="shared" si="9" ref="A8:A30">IF(B8&lt;&gt;"",A7+1,"")</f>
        <v>3</v>
      </c>
      <c r="B8" s="95">
        <v>5710</v>
      </c>
      <c r="C8" s="60" t="str">
        <f t="shared" si="0"/>
        <v>Zinserträge</v>
      </c>
      <c r="D8" s="97">
        <v>15000</v>
      </c>
      <c r="E8" s="98"/>
      <c r="F8" s="99">
        <v>7000</v>
      </c>
      <c r="G8" s="97">
        <v>8000</v>
      </c>
      <c r="H8" s="61">
        <f t="shared" si="2"/>
      </c>
      <c r="I8" s="62">
        <f t="shared" si="3"/>
        <v>15000</v>
      </c>
      <c r="J8" s="63">
        <f t="shared" si="4"/>
      </c>
      <c r="K8" s="64">
        <f t="shared" si="5"/>
        <v>15000</v>
      </c>
      <c r="L8" s="65">
        <f t="shared" si="6"/>
      </c>
      <c r="M8" s="66">
        <f t="shared" si="1"/>
      </c>
      <c r="N8" s="67">
        <f t="shared" si="7"/>
      </c>
      <c r="O8" s="68">
        <f t="shared" si="8"/>
        <v>0</v>
      </c>
    </row>
    <row r="9" spans="1:15" ht="21" customHeight="1">
      <c r="A9" s="59">
        <f t="shared" si="9"/>
        <v>4</v>
      </c>
      <c r="B9" s="95">
        <v>6000</v>
      </c>
      <c r="C9" s="60" t="str">
        <f t="shared" si="0"/>
        <v>Aufwendungen für Rohstoffe</v>
      </c>
      <c r="D9" s="97">
        <v>1800000</v>
      </c>
      <c r="E9" s="98"/>
      <c r="F9" s="99">
        <v>25000</v>
      </c>
      <c r="G9" s="97">
        <v>65000</v>
      </c>
      <c r="H9" s="61">
        <f t="shared" si="2"/>
        <v>1800000</v>
      </c>
      <c r="I9" s="62">
        <f t="shared" si="3"/>
      </c>
      <c r="J9" s="63">
        <f t="shared" si="4"/>
        <v>90000</v>
      </c>
      <c r="K9" s="64">
        <f t="shared" si="5"/>
      </c>
      <c r="L9" s="65">
        <f t="shared" si="6"/>
      </c>
      <c r="M9" s="66">
        <f t="shared" si="1"/>
      </c>
      <c r="N9" s="67">
        <f t="shared" si="7"/>
        <v>1710000</v>
      </c>
      <c r="O9" s="68">
        <f t="shared" si="8"/>
      </c>
    </row>
    <row r="10" spans="1:15" ht="21" customHeight="1">
      <c r="A10" s="59">
        <f t="shared" si="9"/>
        <v>5</v>
      </c>
      <c r="B10" s="95">
        <v>6160</v>
      </c>
      <c r="C10" s="60" t="str">
        <f t="shared" si="0"/>
        <v>Fremdinstandsetzung</v>
      </c>
      <c r="D10" s="97">
        <v>350000</v>
      </c>
      <c r="E10" s="98"/>
      <c r="F10" s="99">
        <v>10000</v>
      </c>
      <c r="G10" s="97">
        <v>40000</v>
      </c>
      <c r="H10" s="61">
        <f t="shared" si="2"/>
        <v>350000</v>
      </c>
      <c r="I10" s="62">
        <f t="shared" si="3"/>
      </c>
      <c r="J10" s="63">
        <f t="shared" si="4"/>
        <v>50000</v>
      </c>
      <c r="K10" s="64">
        <f t="shared" si="5"/>
      </c>
      <c r="L10" s="65">
        <f t="shared" si="6"/>
      </c>
      <c r="M10" s="66">
        <f t="shared" si="1"/>
      </c>
      <c r="N10" s="67">
        <f t="shared" si="7"/>
        <v>300000</v>
      </c>
      <c r="O10" s="68">
        <f t="shared" si="8"/>
      </c>
    </row>
    <row r="11" spans="1:15" ht="21" customHeight="1">
      <c r="A11" s="59">
        <f t="shared" si="9"/>
        <v>6</v>
      </c>
      <c r="B11" s="95">
        <v>6200</v>
      </c>
      <c r="C11" s="60" t="str">
        <f t="shared" si="0"/>
        <v>Löhne</v>
      </c>
      <c r="D11" s="97">
        <v>135000</v>
      </c>
      <c r="E11" s="98"/>
      <c r="F11" s="99">
        <v>25000</v>
      </c>
      <c r="G11" s="97"/>
      <c r="H11" s="61">
        <f t="shared" si="2"/>
        <v>135000</v>
      </c>
      <c r="I11" s="62">
        <f t="shared" si="3"/>
      </c>
      <c r="J11" s="63">
        <f t="shared" si="4"/>
        <v>25000</v>
      </c>
      <c r="K11" s="64">
        <f t="shared" si="5"/>
      </c>
      <c r="L11" s="65">
        <f t="shared" si="6"/>
      </c>
      <c r="M11" s="66">
        <f t="shared" si="1"/>
      </c>
      <c r="N11" s="67">
        <f t="shared" si="7"/>
        <v>110000</v>
      </c>
      <c r="O11" s="68">
        <f t="shared" si="8"/>
      </c>
    </row>
    <row r="12" spans="1:15" ht="21" customHeight="1">
      <c r="A12" s="59">
        <f t="shared" si="9"/>
        <v>7</v>
      </c>
      <c r="B12" s="95" t="s">
        <v>179</v>
      </c>
      <c r="C12" s="60" t="str">
        <f t="shared" si="0"/>
        <v>Abschreibungen</v>
      </c>
      <c r="D12" s="97">
        <v>4800</v>
      </c>
      <c r="E12" s="98">
        <v>9000</v>
      </c>
      <c r="F12" s="99"/>
      <c r="G12" s="97"/>
      <c r="H12" s="61">
        <f t="shared" si="2"/>
        <v>4800</v>
      </c>
      <c r="I12" s="62">
        <f t="shared" si="3"/>
      </c>
      <c r="J12" s="63">
        <f t="shared" si="4"/>
        <v>0</v>
      </c>
      <c r="K12" s="64">
        <f t="shared" si="5"/>
      </c>
      <c r="L12" s="65">
        <f t="shared" si="6"/>
        <v>4800</v>
      </c>
      <c r="M12" s="66">
        <f t="shared" si="1"/>
        <v>9000</v>
      </c>
      <c r="N12" s="67">
        <f t="shared" si="7"/>
        <v>9000</v>
      </c>
      <c r="O12" s="68">
        <f t="shared" si="8"/>
      </c>
    </row>
    <row r="13" spans="1:15" ht="21" customHeight="1">
      <c r="A13" s="59">
        <f t="shared" si="9"/>
        <v>8</v>
      </c>
      <c r="B13" s="95" t="s">
        <v>178</v>
      </c>
      <c r="C13" s="60" t="str">
        <f t="shared" si="0"/>
        <v>Kalk. Zinsen</v>
      </c>
      <c r="D13" s="97">
        <v>147000</v>
      </c>
      <c r="E13" s="98"/>
      <c r="F13" s="99"/>
      <c r="G13" s="97"/>
      <c r="H13" s="61">
        <f t="shared" si="2"/>
      </c>
      <c r="I13" s="62">
        <f t="shared" si="3"/>
      </c>
      <c r="J13" s="63">
        <f t="shared" si="4"/>
      </c>
      <c r="K13" s="64">
        <f t="shared" si="5"/>
      </c>
      <c r="L13" s="65">
        <f t="shared" si="6"/>
      </c>
      <c r="M13" s="66">
        <f t="shared" si="1"/>
        <v>147000</v>
      </c>
      <c r="N13" s="67">
        <f t="shared" si="7"/>
        <v>147000</v>
      </c>
      <c r="O13" s="68">
        <f t="shared" si="8"/>
      </c>
    </row>
    <row r="14" spans="1:15" ht="21" customHeight="1">
      <c r="A14" s="59">
        <f t="shared" si="9"/>
        <v>9</v>
      </c>
      <c r="B14" s="95" t="s">
        <v>175</v>
      </c>
      <c r="C14" s="60" t="str">
        <f t="shared" si="0"/>
        <v>Kalk. Wagniskosten</v>
      </c>
      <c r="D14" s="97">
        <v>2880</v>
      </c>
      <c r="E14" s="98"/>
      <c r="F14" s="99"/>
      <c r="G14" s="97"/>
      <c r="H14" s="61">
        <f t="shared" si="2"/>
      </c>
      <c r="I14" s="62">
        <f t="shared" si="3"/>
      </c>
      <c r="J14" s="63">
        <f t="shared" si="4"/>
      </c>
      <c r="K14" s="64">
        <f t="shared" si="5"/>
      </c>
      <c r="L14" s="65">
        <f t="shared" si="6"/>
      </c>
      <c r="M14" s="66">
        <f t="shared" si="1"/>
        <v>2880</v>
      </c>
      <c r="N14" s="67">
        <f t="shared" si="7"/>
        <v>2880</v>
      </c>
      <c r="O14" s="68">
        <f t="shared" si="8"/>
      </c>
    </row>
    <row r="15" spans="1:15" ht="21" customHeight="1">
      <c r="A15" s="59">
        <f t="shared" si="9"/>
        <v>10</v>
      </c>
      <c r="B15" s="95" t="s">
        <v>176</v>
      </c>
      <c r="C15" s="60" t="str">
        <f t="shared" si="0"/>
        <v>Kalk. Miete</v>
      </c>
      <c r="D15" s="97">
        <v>100000</v>
      </c>
      <c r="E15" s="98"/>
      <c r="F15" s="99"/>
      <c r="G15" s="97"/>
      <c r="H15" s="61">
        <f t="shared" si="2"/>
      </c>
      <c r="I15" s="62">
        <f t="shared" si="3"/>
      </c>
      <c r="J15" s="63">
        <f t="shared" si="4"/>
      </c>
      <c r="K15" s="64">
        <f t="shared" si="5"/>
      </c>
      <c r="L15" s="65">
        <f t="shared" si="6"/>
      </c>
      <c r="M15" s="66">
        <f t="shared" si="1"/>
        <v>100000</v>
      </c>
      <c r="N15" s="67">
        <f t="shared" si="7"/>
        <v>100000</v>
      </c>
      <c r="O15" s="68">
        <f t="shared" si="8"/>
      </c>
    </row>
    <row r="16" spans="1:15" ht="21" customHeight="1">
      <c r="A16" s="59">
        <f t="shared" si="9"/>
        <v>11</v>
      </c>
      <c r="B16" s="95" t="s">
        <v>177</v>
      </c>
      <c r="C16" s="60" t="str">
        <f t="shared" si="0"/>
        <v>Kalk. Unternehmerlohn</v>
      </c>
      <c r="D16" s="97">
        <v>135000</v>
      </c>
      <c r="E16" s="98"/>
      <c r="F16" s="99"/>
      <c r="G16" s="97"/>
      <c r="H16" s="61">
        <f t="shared" si="2"/>
      </c>
      <c r="I16" s="62">
        <f t="shared" si="3"/>
      </c>
      <c r="J16" s="63">
        <f t="shared" si="4"/>
      </c>
      <c r="K16" s="64">
        <f t="shared" si="5"/>
      </c>
      <c r="L16" s="65">
        <f t="shared" si="6"/>
      </c>
      <c r="M16" s="66">
        <f t="shared" si="1"/>
        <v>135000</v>
      </c>
      <c r="N16" s="67">
        <f t="shared" si="7"/>
        <v>135000</v>
      </c>
      <c r="O16" s="68">
        <f t="shared" si="8"/>
      </c>
    </row>
    <row r="17" spans="1:15" ht="21" customHeight="1">
      <c r="A17" s="59">
        <f t="shared" si="9"/>
      </c>
      <c r="B17" s="95"/>
      <c r="C17" s="60">
        <f t="shared" si="0"/>
      </c>
      <c r="D17" s="97"/>
      <c r="E17" s="98"/>
      <c r="F17" s="99"/>
      <c r="G17" s="97"/>
      <c r="H17" s="61">
        <f t="shared" si="2"/>
      </c>
      <c r="I17" s="62">
        <f t="shared" si="3"/>
      </c>
      <c r="J17" s="63">
        <f t="shared" si="4"/>
      </c>
      <c r="K17" s="64">
        <f t="shared" si="5"/>
      </c>
      <c r="L17" s="65">
        <f t="shared" si="6"/>
      </c>
      <c r="M17" s="66">
        <f t="shared" si="1"/>
      </c>
      <c r="N17" s="67">
        <f t="shared" si="7"/>
      </c>
      <c r="O17" s="68">
        <f t="shared" si="8"/>
      </c>
    </row>
    <row r="18" spans="1:15" ht="21" customHeight="1">
      <c r="A18" s="59">
        <f t="shared" si="9"/>
      </c>
      <c r="B18" s="95"/>
      <c r="C18" s="60">
        <f t="shared" si="0"/>
      </c>
      <c r="D18" s="97"/>
      <c r="E18" s="98"/>
      <c r="F18" s="99"/>
      <c r="G18" s="97"/>
      <c r="H18" s="61">
        <f t="shared" si="2"/>
      </c>
      <c r="I18" s="62">
        <f t="shared" si="3"/>
      </c>
      <c r="J18" s="63">
        <f t="shared" si="4"/>
      </c>
      <c r="K18" s="64">
        <f t="shared" si="5"/>
      </c>
      <c r="L18" s="65">
        <f t="shared" si="6"/>
      </c>
      <c r="M18" s="66">
        <f t="shared" si="1"/>
      </c>
      <c r="N18" s="67">
        <f t="shared" si="7"/>
      </c>
      <c r="O18" s="68">
        <f t="shared" si="8"/>
      </c>
    </row>
    <row r="19" spans="1:15" ht="21" customHeight="1">
      <c r="A19" s="59">
        <f t="shared" si="9"/>
      </c>
      <c r="B19" s="95"/>
      <c r="C19" s="60">
        <f t="shared" si="0"/>
      </c>
      <c r="D19" s="97"/>
      <c r="E19" s="98"/>
      <c r="F19" s="99"/>
      <c r="G19" s="97"/>
      <c r="H19" s="61">
        <f t="shared" si="2"/>
      </c>
      <c r="I19" s="62">
        <f t="shared" si="3"/>
      </c>
      <c r="J19" s="63">
        <f t="shared" si="4"/>
      </c>
      <c r="K19" s="64">
        <f t="shared" si="5"/>
      </c>
      <c r="L19" s="65">
        <f t="shared" si="6"/>
      </c>
      <c r="M19" s="66">
        <f t="shared" si="1"/>
      </c>
      <c r="N19" s="67">
        <f t="shared" si="7"/>
      </c>
      <c r="O19" s="68">
        <f t="shared" si="8"/>
      </c>
    </row>
    <row r="20" spans="1:15" ht="21" customHeight="1">
      <c r="A20" s="59">
        <f t="shared" si="9"/>
      </c>
      <c r="B20" s="95"/>
      <c r="C20" s="60">
        <f t="shared" si="0"/>
      </c>
      <c r="D20" s="97"/>
      <c r="E20" s="98"/>
      <c r="F20" s="99"/>
      <c r="G20" s="97"/>
      <c r="H20" s="61">
        <f t="shared" si="2"/>
      </c>
      <c r="I20" s="62">
        <f t="shared" si="3"/>
      </c>
      <c r="J20" s="63">
        <f t="shared" si="4"/>
      </c>
      <c r="K20" s="64">
        <f t="shared" si="5"/>
      </c>
      <c r="L20" s="65">
        <f t="shared" si="6"/>
      </c>
      <c r="M20" s="66">
        <f t="shared" si="1"/>
      </c>
      <c r="N20" s="67">
        <f t="shared" si="7"/>
      </c>
      <c r="O20" s="68">
        <f t="shared" si="8"/>
      </c>
    </row>
    <row r="21" spans="1:15" ht="21" customHeight="1">
      <c r="A21" s="59">
        <f t="shared" si="9"/>
      </c>
      <c r="B21" s="95"/>
      <c r="C21" s="60">
        <f t="shared" si="0"/>
      </c>
      <c r="D21" s="97"/>
      <c r="E21" s="98"/>
      <c r="F21" s="99"/>
      <c r="G21" s="97"/>
      <c r="H21" s="61">
        <f t="shared" si="2"/>
      </c>
      <c r="I21" s="62">
        <f t="shared" si="3"/>
      </c>
      <c r="J21" s="63">
        <f t="shared" si="4"/>
      </c>
      <c r="K21" s="64">
        <f t="shared" si="5"/>
      </c>
      <c r="L21" s="65">
        <f t="shared" si="6"/>
      </c>
      <c r="M21" s="66">
        <f t="shared" si="1"/>
      </c>
      <c r="N21" s="67">
        <f t="shared" si="7"/>
      </c>
      <c r="O21" s="68">
        <f t="shared" si="8"/>
      </c>
    </row>
    <row r="22" spans="1:15" ht="21" customHeight="1">
      <c r="A22" s="59">
        <f t="shared" si="9"/>
      </c>
      <c r="B22" s="95"/>
      <c r="C22" s="60">
        <f t="shared" si="0"/>
      </c>
      <c r="D22" s="97"/>
      <c r="E22" s="98"/>
      <c r="F22" s="99"/>
      <c r="G22" s="97"/>
      <c r="H22" s="61">
        <f t="shared" si="2"/>
      </c>
      <c r="I22" s="62">
        <f t="shared" si="3"/>
      </c>
      <c r="J22" s="63">
        <f t="shared" si="4"/>
      </c>
      <c r="K22" s="64">
        <f t="shared" si="5"/>
      </c>
      <c r="L22" s="65">
        <f t="shared" si="6"/>
      </c>
      <c r="M22" s="66">
        <f t="shared" si="1"/>
      </c>
      <c r="N22" s="67">
        <f t="shared" si="7"/>
      </c>
      <c r="O22" s="68">
        <f t="shared" si="8"/>
      </c>
    </row>
    <row r="23" spans="1:15" ht="21" customHeight="1">
      <c r="A23" s="59">
        <f t="shared" si="9"/>
      </c>
      <c r="B23" s="95"/>
      <c r="C23" s="60">
        <f t="shared" si="0"/>
      </c>
      <c r="D23" s="97"/>
      <c r="E23" s="98"/>
      <c r="F23" s="99"/>
      <c r="G23" s="97"/>
      <c r="H23" s="61">
        <f t="shared" si="2"/>
      </c>
      <c r="I23" s="62">
        <f t="shared" si="3"/>
      </c>
      <c r="J23" s="63">
        <f t="shared" si="4"/>
      </c>
      <c r="K23" s="64">
        <f t="shared" si="5"/>
      </c>
      <c r="L23" s="65">
        <f t="shared" si="6"/>
      </c>
      <c r="M23" s="66">
        <f t="shared" si="1"/>
      </c>
      <c r="N23" s="67">
        <f t="shared" si="7"/>
      </c>
      <c r="O23" s="68">
        <f t="shared" si="8"/>
      </c>
    </row>
    <row r="24" spans="1:15" ht="21" customHeight="1">
      <c r="A24" s="59">
        <f t="shared" si="9"/>
      </c>
      <c r="B24" s="95"/>
      <c r="C24" s="60">
        <f t="shared" si="0"/>
      </c>
      <c r="D24" s="97"/>
      <c r="E24" s="98"/>
      <c r="F24" s="99"/>
      <c r="G24" s="97"/>
      <c r="H24" s="61">
        <f t="shared" si="2"/>
      </c>
      <c r="I24" s="62">
        <f t="shared" si="3"/>
      </c>
      <c r="J24" s="63">
        <f t="shared" si="4"/>
      </c>
      <c r="K24" s="64">
        <f t="shared" si="5"/>
      </c>
      <c r="L24" s="65">
        <f t="shared" si="6"/>
      </c>
      <c r="M24" s="66">
        <f>IF(OR(B24="KAB",B24="KMI",B24="KUL",B24="KWA",B24="KZI",B24="AB",B24="MI",B24="ZI"),N24,"")</f>
      </c>
      <c r="N24" s="67">
        <f>IF(OR(B24="KAB",B24="KMI",B24="KUL",B24="KWA",B24="KZI"),D24,IF(OR(B24="AB",B24="MI",B24="ZI"),E24,IF(AND(B24&gt;=6000,B24&lt;8000),H24-J24,"")))</f>
      </c>
      <c r="O24" s="68">
        <f t="shared" si="8"/>
      </c>
    </row>
    <row r="25" spans="1:15" ht="21" customHeight="1">
      <c r="A25" s="59">
        <f t="shared" si="9"/>
      </c>
      <c r="B25" s="95"/>
      <c r="C25" s="60">
        <f t="shared" si="0"/>
      </c>
      <c r="D25" s="97"/>
      <c r="E25" s="98"/>
      <c r="F25" s="99"/>
      <c r="G25" s="97"/>
      <c r="H25" s="61">
        <f t="shared" si="2"/>
      </c>
      <c r="I25" s="62">
        <f t="shared" si="3"/>
      </c>
      <c r="J25" s="63">
        <f>IF(H25="","",IF(AND(F25="",G25=""),0,F25+G25))</f>
      </c>
      <c r="K25" s="64">
        <f>IF(I25="","",IF(AND(F25="",G25=""),,F25+G25))</f>
      </c>
      <c r="L25" s="65">
        <f t="shared" si="6"/>
      </c>
      <c r="M25" s="66">
        <f aca="true" t="shared" si="10" ref="M25:M30">IF(OR(B25="KAB",B25="KMI",B25="KUL",B25="KWA",B25="KZI",B25="AB",B25="MI",B25="ZI"),N25,"")</f>
      </c>
      <c r="N25" s="67">
        <f t="shared" si="7"/>
      </c>
      <c r="O25" s="68">
        <f t="shared" si="8"/>
      </c>
    </row>
    <row r="26" spans="1:15" ht="21" customHeight="1">
      <c r="A26" s="59">
        <f t="shared" si="9"/>
      </c>
      <c r="B26" s="95"/>
      <c r="C26" s="60">
        <f t="shared" si="0"/>
      </c>
      <c r="D26" s="97"/>
      <c r="E26" s="98"/>
      <c r="F26" s="99"/>
      <c r="G26" s="97"/>
      <c r="H26" s="61">
        <f t="shared" si="2"/>
      </c>
      <c r="I26" s="62">
        <f t="shared" si="3"/>
      </c>
      <c r="J26" s="63">
        <f t="shared" si="4"/>
      </c>
      <c r="K26" s="64">
        <f t="shared" si="5"/>
      </c>
      <c r="L26" s="65">
        <f t="shared" si="6"/>
      </c>
      <c r="M26" s="66">
        <f t="shared" si="10"/>
      </c>
      <c r="N26" s="67">
        <f t="shared" si="7"/>
      </c>
      <c r="O26" s="68">
        <f t="shared" si="8"/>
      </c>
    </row>
    <row r="27" spans="1:15" ht="21" customHeight="1">
      <c r="A27" s="59">
        <f t="shared" si="9"/>
      </c>
      <c r="B27" s="95"/>
      <c r="C27" s="60">
        <f t="shared" si="0"/>
      </c>
      <c r="D27" s="97"/>
      <c r="E27" s="98"/>
      <c r="F27" s="99"/>
      <c r="G27" s="97"/>
      <c r="H27" s="61">
        <f t="shared" si="2"/>
      </c>
      <c r="I27" s="62">
        <f t="shared" si="3"/>
      </c>
      <c r="J27" s="63">
        <f t="shared" si="4"/>
      </c>
      <c r="K27" s="64">
        <f t="shared" si="5"/>
      </c>
      <c r="L27" s="65">
        <f t="shared" si="6"/>
      </c>
      <c r="M27" s="66">
        <f t="shared" si="10"/>
      </c>
      <c r="N27" s="67">
        <f t="shared" si="7"/>
      </c>
      <c r="O27" s="68">
        <f t="shared" si="8"/>
      </c>
    </row>
    <row r="28" spans="1:15" ht="21" customHeight="1">
      <c r="A28" s="59">
        <f t="shared" si="9"/>
      </c>
      <c r="B28" s="95"/>
      <c r="C28" s="60">
        <f t="shared" si="0"/>
      </c>
      <c r="D28" s="97"/>
      <c r="E28" s="98"/>
      <c r="F28" s="99"/>
      <c r="G28" s="97"/>
      <c r="H28" s="61">
        <f t="shared" si="2"/>
      </c>
      <c r="I28" s="62">
        <f t="shared" si="3"/>
      </c>
      <c r="J28" s="63">
        <f t="shared" si="4"/>
      </c>
      <c r="K28" s="64">
        <f t="shared" si="5"/>
      </c>
      <c r="L28" s="65">
        <f t="shared" si="6"/>
      </c>
      <c r="M28" s="66">
        <f t="shared" si="10"/>
      </c>
      <c r="N28" s="67">
        <f t="shared" si="7"/>
      </c>
      <c r="O28" s="68">
        <f t="shared" si="8"/>
      </c>
    </row>
    <row r="29" spans="1:15" ht="21" customHeight="1">
      <c r="A29" s="59">
        <f t="shared" si="9"/>
      </c>
      <c r="B29" s="95"/>
      <c r="C29" s="60">
        <f t="shared" si="0"/>
      </c>
      <c r="D29" s="97"/>
      <c r="E29" s="98"/>
      <c r="F29" s="99"/>
      <c r="G29" s="97"/>
      <c r="H29" s="61">
        <f t="shared" si="2"/>
      </c>
      <c r="I29" s="62">
        <f t="shared" si="3"/>
      </c>
      <c r="J29" s="63">
        <f t="shared" si="4"/>
      </c>
      <c r="K29" s="64">
        <f t="shared" si="5"/>
      </c>
      <c r="L29" s="65">
        <f t="shared" si="6"/>
      </c>
      <c r="M29" s="66">
        <f t="shared" si="10"/>
      </c>
      <c r="N29" s="67">
        <f t="shared" si="7"/>
      </c>
      <c r="O29" s="68">
        <f t="shared" si="8"/>
      </c>
    </row>
    <row r="30" spans="1:15" ht="21" customHeight="1" thickBot="1">
      <c r="A30" s="69">
        <f t="shared" si="9"/>
      </c>
      <c r="B30" s="96"/>
      <c r="C30" s="70">
        <f t="shared" si="0"/>
      </c>
      <c r="D30" s="100"/>
      <c r="E30" s="101"/>
      <c r="F30" s="102"/>
      <c r="G30" s="100"/>
      <c r="H30" s="71">
        <f t="shared" si="2"/>
      </c>
      <c r="I30" s="72">
        <f t="shared" si="3"/>
      </c>
      <c r="J30" s="73">
        <f t="shared" si="4"/>
      </c>
      <c r="K30" s="74">
        <f t="shared" si="5"/>
      </c>
      <c r="L30" s="65">
        <f t="shared" si="6"/>
      </c>
      <c r="M30" s="75">
        <f t="shared" si="10"/>
      </c>
      <c r="N30" s="76">
        <f t="shared" si="7"/>
      </c>
      <c r="O30" s="77">
        <f t="shared" si="8"/>
      </c>
    </row>
    <row r="31" spans="1:15" ht="21" customHeight="1">
      <c r="A31" s="105"/>
      <c r="B31" s="106"/>
      <c r="C31" s="106"/>
      <c r="D31" s="106"/>
      <c r="E31" s="106"/>
      <c r="F31" s="106"/>
      <c r="G31" s="107"/>
      <c r="H31" s="78">
        <f>SUM(H6:H23)</f>
        <v>2289800</v>
      </c>
      <c r="I31" s="79">
        <f>SUM(I6:I30)</f>
        <v>3630000</v>
      </c>
      <c r="J31" s="80">
        <f aca="true" t="shared" si="11" ref="J31:O31">SUM(J6:J30)</f>
        <v>165000</v>
      </c>
      <c r="K31" s="81">
        <f t="shared" si="11"/>
        <v>185000</v>
      </c>
      <c r="L31" s="82">
        <f t="shared" si="11"/>
        <v>4800</v>
      </c>
      <c r="M31" s="83">
        <f t="shared" si="11"/>
        <v>393880</v>
      </c>
      <c r="N31" s="84">
        <f t="shared" si="11"/>
        <v>2513880</v>
      </c>
      <c r="O31" s="85">
        <f t="shared" si="11"/>
        <v>3445000</v>
      </c>
    </row>
    <row r="32" spans="1:15" ht="21" customHeight="1">
      <c r="A32" s="108"/>
      <c r="B32" s="106"/>
      <c r="C32" s="106"/>
      <c r="D32" s="106"/>
      <c r="E32" s="106"/>
      <c r="F32" s="106"/>
      <c r="G32" s="107"/>
      <c r="H32" s="61">
        <f>IF(H31&lt;I31,I31-H31,"")</f>
        <v>1340200</v>
      </c>
      <c r="I32" s="62">
        <f>IF(H31&gt;I31,H31-I31,"")</f>
      </c>
      <c r="J32" s="63">
        <f>IF(J31&lt;K31,K31-J31,"")</f>
        <v>20000</v>
      </c>
      <c r="K32" s="64">
        <f>IF(J31&gt;K31,J31-K31,"")</f>
      </c>
      <c r="L32" s="65">
        <f>IF(L31&lt;M31,M31-L31,"")</f>
        <v>389080</v>
      </c>
      <c r="M32" s="66">
        <f>IF(L31&gt;M31,L31-M31,"")</f>
      </c>
      <c r="N32" s="67">
        <f>IF(N31&lt;O31,O31-N31,"")</f>
        <v>931120</v>
      </c>
      <c r="O32" s="68">
        <f>IF(N31&gt;O31,N31-O31,"")</f>
      </c>
    </row>
    <row r="33" spans="1:15" ht="21" customHeight="1" thickBot="1">
      <c r="A33" s="109"/>
      <c r="B33" s="110"/>
      <c r="C33" s="110"/>
      <c r="D33" s="110"/>
      <c r="E33" s="110"/>
      <c r="F33" s="110"/>
      <c r="G33" s="111"/>
      <c r="H33" s="86">
        <f>SUM(H31:H32)</f>
        <v>3630000</v>
      </c>
      <c r="I33" s="87">
        <f aca="true" t="shared" si="12" ref="I33:O33">SUM(I31:I32)</f>
        <v>3630000</v>
      </c>
      <c r="J33" s="88">
        <f t="shared" si="12"/>
        <v>185000</v>
      </c>
      <c r="K33" s="89">
        <f t="shared" si="12"/>
        <v>185000</v>
      </c>
      <c r="L33" s="90">
        <f t="shared" si="12"/>
        <v>393880</v>
      </c>
      <c r="M33" s="91">
        <f t="shared" si="12"/>
        <v>393880</v>
      </c>
      <c r="N33" s="92">
        <f t="shared" si="12"/>
        <v>3445000</v>
      </c>
      <c r="O33" s="93">
        <f t="shared" si="12"/>
        <v>3445000</v>
      </c>
    </row>
    <row r="35" spans="13:14" ht="12.75">
      <c r="M35" s="104"/>
      <c r="N35" s="104"/>
    </row>
    <row r="36" spans="3:7" ht="15.75">
      <c r="C36" s="94"/>
      <c r="D36" s="94"/>
      <c r="E36" s="94"/>
      <c r="F36" s="94"/>
      <c r="G36" s="94"/>
    </row>
    <row r="37" ht="12.75">
      <c r="C37" s="103" t="s">
        <v>180</v>
      </c>
    </row>
    <row r="38" ht="12.75">
      <c r="C38" s="103" t="s">
        <v>181</v>
      </c>
    </row>
    <row r="39" ht="12.75">
      <c r="C39" s="103" t="s">
        <v>182</v>
      </c>
    </row>
    <row r="40" ht="12.75">
      <c r="C40" s="103" t="s">
        <v>183</v>
      </c>
    </row>
    <row r="41" ht="12.75">
      <c r="C41" s="103" t="s">
        <v>184</v>
      </c>
    </row>
  </sheetData>
  <sheetProtection/>
  <mergeCells count="9">
    <mergeCell ref="A31:G33"/>
    <mergeCell ref="H4:I4"/>
    <mergeCell ref="B4:G4"/>
    <mergeCell ref="A1:O1"/>
    <mergeCell ref="B3:I3"/>
    <mergeCell ref="J4:K4"/>
    <mergeCell ref="N4:O4"/>
    <mergeCell ref="J3:O3"/>
    <mergeCell ref="L4:M4"/>
  </mergeCells>
  <printOptions/>
  <pageMargins left="0.25" right="0.25" top="0.63" bottom="0.38" header="0.55" footer="0.25"/>
  <pageSetup fitToHeight="1" fitToWidth="1" horizontalDpi="600" verticalDpi="600" orientation="landscape" paperSize="9" scale="64" r:id="rId2"/>
  <headerFooter alignWithMargins="0">
    <oddFooter>&amp;C&amp;Z&amp;F&amp;RSeite &amp;P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6"/>
  <sheetViews>
    <sheetView zoomScalePageLayoutView="0" workbookViewId="0" topLeftCell="A129">
      <selection activeCell="C154" sqref="C154"/>
    </sheetView>
  </sheetViews>
  <sheetFormatPr defaultColWidth="11.421875" defaultRowHeight="12.75"/>
  <cols>
    <col min="2" max="2" width="7.57421875" style="0" bestFit="1" customWidth="1"/>
    <col min="3" max="3" width="37.8515625" style="0" customWidth="1"/>
  </cols>
  <sheetData>
    <row r="1" spans="1:3" ht="20.25">
      <c r="A1" s="136" t="s">
        <v>142</v>
      </c>
      <c r="B1" s="136"/>
      <c r="C1" s="136"/>
    </row>
    <row r="2" spans="1:3" ht="20.25">
      <c r="A2" s="1"/>
      <c r="B2" s="2"/>
      <c r="C2" s="2"/>
    </row>
    <row r="3" spans="1:3" ht="13.5" thickBot="1">
      <c r="A3" s="2"/>
      <c r="B3" s="2"/>
      <c r="C3" s="2"/>
    </row>
    <row r="4" spans="1:3" ht="73.5" thickBot="1">
      <c r="A4" s="3" t="s">
        <v>12</v>
      </c>
      <c r="B4" s="4" t="s">
        <v>13</v>
      </c>
      <c r="C4" s="5" t="s">
        <v>14</v>
      </c>
    </row>
    <row r="5" spans="1:3" ht="12.75">
      <c r="A5" s="137">
        <v>5</v>
      </c>
      <c r="B5" s="13">
        <v>5000</v>
      </c>
      <c r="C5" s="8" t="s">
        <v>16</v>
      </c>
    </row>
    <row r="6" spans="1:5" ht="12.75">
      <c r="A6" s="138"/>
      <c r="B6" s="14">
        <v>5001</v>
      </c>
      <c r="C6" s="9" t="s">
        <v>17</v>
      </c>
      <c r="E6" s="12"/>
    </row>
    <row r="7" spans="1:3" ht="12.75">
      <c r="A7" s="138"/>
      <c r="B7" s="14">
        <v>5050</v>
      </c>
      <c r="C7" s="9" t="s">
        <v>18</v>
      </c>
    </row>
    <row r="8" spans="1:3" ht="12.75">
      <c r="A8" s="138"/>
      <c r="B8" s="14">
        <v>5051</v>
      </c>
      <c r="C8" s="9" t="s">
        <v>17</v>
      </c>
    </row>
    <row r="9" spans="1:3" ht="12.75">
      <c r="A9" s="138"/>
      <c r="B9" s="14">
        <v>5060</v>
      </c>
      <c r="C9" s="9" t="s">
        <v>19</v>
      </c>
    </row>
    <row r="10" spans="1:3" ht="12.75">
      <c r="A10" s="138"/>
      <c r="B10" s="14">
        <v>5061</v>
      </c>
      <c r="C10" s="9" t="s">
        <v>17</v>
      </c>
    </row>
    <row r="11" spans="1:3" ht="12.75">
      <c r="A11" s="138"/>
      <c r="B11" s="14">
        <v>5070</v>
      </c>
      <c r="C11" s="9" t="s">
        <v>20</v>
      </c>
    </row>
    <row r="12" spans="1:3" ht="12.75">
      <c r="A12" s="138"/>
      <c r="B12" s="14">
        <v>5071</v>
      </c>
      <c r="C12" s="9" t="s">
        <v>17</v>
      </c>
    </row>
    <row r="13" spans="1:3" ht="12.75">
      <c r="A13" s="138"/>
      <c r="B13" s="14">
        <v>5100</v>
      </c>
      <c r="C13" s="9" t="s">
        <v>21</v>
      </c>
    </row>
    <row r="14" spans="1:3" ht="12.75">
      <c r="A14" s="138"/>
      <c r="B14" s="14">
        <v>5101</v>
      </c>
      <c r="C14" s="9" t="s">
        <v>17</v>
      </c>
    </row>
    <row r="15" spans="1:3" ht="12.75">
      <c r="A15" s="138"/>
      <c r="B15" s="14">
        <v>5102</v>
      </c>
      <c r="C15" s="9" t="s">
        <v>22</v>
      </c>
    </row>
    <row r="16" spans="1:3" ht="12.75">
      <c r="A16" s="138"/>
      <c r="B16" s="14">
        <v>5103</v>
      </c>
      <c r="C16" s="9" t="s">
        <v>23</v>
      </c>
    </row>
    <row r="17" spans="1:3" ht="12.75">
      <c r="A17" s="138"/>
      <c r="B17" s="14">
        <v>5190</v>
      </c>
      <c r="C17" s="9" t="s">
        <v>24</v>
      </c>
    </row>
    <row r="18" spans="1:3" ht="12.75">
      <c r="A18" s="138"/>
      <c r="B18" s="14">
        <v>5191</v>
      </c>
      <c r="C18" s="9" t="s">
        <v>17</v>
      </c>
    </row>
    <row r="19" spans="1:3" ht="12.75">
      <c r="A19" s="138"/>
      <c r="B19" s="14">
        <v>5200</v>
      </c>
      <c r="C19" s="9" t="s">
        <v>25</v>
      </c>
    </row>
    <row r="20" spans="1:3" ht="12.75">
      <c r="A20" s="138"/>
      <c r="B20" s="14">
        <v>5201</v>
      </c>
      <c r="C20" s="9" t="s">
        <v>26</v>
      </c>
    </row>
    <row r="21" spans="1:3" ht="12.75">
      <c r="A21" s="138"/>
      <c r="B21" s="14">
        <v>5202</v>
      </c>
      <c r="C21" s="9" t="s">
        <v>27</v>
      </c>
    </row>
    <row r="22" spans="1:3" ht="12.75">
      <c r="A22" s="138"/>
      <c r="B22" s="14">
        <v>5300</v>
      </c>
      <c r="C22" s="9" t="s">
        <v>28</v>
      </c>
    </row>
    <row r="23" spans="1:3" ht="12.75">
      <c r="A23" s="138"/>
      <c r="B23" s="14">
        <v>5400</v>
      </c>
      <c r="C23" s="9" t="s">
        <v>29</v>
      </c>
    </row>
    <row r="24" spans="1:3" ht="12.75">
      <c r="A24" s="138"/>
      <c r="B24" s="14">
        <v>5401</v>
      </c>
      <c r="C24" s="9" t="s">
        <v>30</v>
      </c>
    </row>
    <row r="25" spans="1:3" ht="12.75">
      <c r="A25" s="138"/>
      <c r="B25" s="14">
        <v>5410</v>
      </c>
      <c r="C25" s="9" t="s">
        <v>31</v>
      </c>
    </row>
    <row r="26" spans="1:3" ht="12.75">
      <c r="A26" s="138"/>
      <c r="B26" s="14">
        <v>5420</v>
      </c>
      <c r="C26" s="9" t="s">
        <v>32</v>
      </c>
    </row>
    <row r="27" spans="1:3" ht="12.75">
      <c r="A27" s="138"/>
      <c r="B27" s="14">
        <v>5430</v>
      </c>
      <c r="C27" s="9" t="s">
        <v>33</v>
      </c>
    </row>
    <row r="28" spans="1:3" ht="12.75">
      <c r="A28" s="138"/>
      <c r="B28" s="14">
        <v>5440</v>
      </c>
      <c r="C28" s="9" t="s">
        <v>34</v>
      </c>
    </row>
    <row r="29" spans="1:3" ht="12.75">
      <c r="A29" s="138"/>
      <c r="B29" s="14">
        <v>5450</v>
      </c>
      <c r="C29" s="9" t="s">
        <v>35</v>
      </c>
    </row>
    <row r="30" spans="1:3" ht="12.75">
      <c r="A30" s="138"/>
      <c r="B30" s="14">
        <v>5460</v>
      </c>
      <c r="C30" s="9" t="s">
        <v>36</v>
      </c>
    </row>
    <row r="31" spans="1:3" ht="12.75">
      <c r="A31" s="138"/>
      <c r="B31" s="14">
        <v>5490</v>
      </c>
      <c r="C31" s="9" t="s">
        <v>37</v>
      </c>
    </row>
    <row r="32" spans="1:3" ht="12.75">
      <c r="A32" s="138"/>
      <c r="B32" s="14">
        <v>5500</v>
      </c>
      <c r="C32" s="9" t="s">
        <v>38</v>
      </c>
    </row>
    <row r="33" spans="1:3" ht="12.75">
      <c r="A33" s="138"/>
      <c r="B33" s="14">
        <v>5600</v>
      </c>
      <c r="C33" s="9" t="s">
        <v>39</v>
      </c>
    </row>
    <row r="34" spans="1:3" ht="12.75">
      <c r="A34" s="138"/>
      <c r="B34" s="14">
        <v>5710</v>
      </c>
      <c r="C34" s="9" t="s">
        <v>40</v>
      </c>
    </row>
    <row r="35" spans="1:3" ht="12.75">
      <c r="A35" s="138"/>
      <c r="B35" s="14">
        <v>5730</v>
      </c>
      <c r="C35" s="9" t="s">
        <v>41</v>
      </c>
    </row>
    <row r="36" spans="1:3" ht="12.75">
      <c r="A36" s="138"/>
      <c r="B36" s="14">
        <v>5780</v>
      </c>
      <c r="C36" s="9" t="s">
        <v>42</v>
      </c>
    </row>
    <row r="37" spans="1:3" ht="12.75">
      <c r="A37" s="138"/>
      <c r="B37" s="14">
        <v>5790</v>
      </c>
      <c r="C37" s="9" t="s">
        <v>43</v>
      </c>
    </row>
    <row r="38" spans="1:3" ht="13.5" thickBot="1">
      <c r="A38" s="138"/>
      <c r="B38" s="15">
        <v>5800</v>
      </c>
      <c r="C38" s="10" t="s">
        <v>44</v>
      </c>
    </row>
    <row r="39" spans="1:3" ht="12.75">
      <c r="A39" s="137">
        <v>6</v>
      </c>
      <c r="B39" s="13">
        <v>6000</v>
      </c>
      <c r="C39" s="8" t="s">
        <v>45</v>
      </c>
    </row>
    <row r="40" spans="1:3" ht="12.75">
      <c r="A40" s="138"/>
      <c r="B40" s="14">
        <v>6001</v>
      </c>
      <c r="C40" s="9" t="s">
        <v>46</v>
      </c>
    </row>
    <row r="41" spans="1:3" ht="12.75">
      <c r="A41" s="138"/>
      <c r="B41" s="14">
        <v>6002</v>
      </c>
      <c r="C41" s="9" t="s">
        <v>47</v>
      </c>
    </row>
    <row r="42" spans="1:3" ht="12.75">
      <c r="A42" s="138"/>
      <c r="B42" s="14">
        <v>6010</v>
      </c>
      <c r="C42" s="9" t="s">
        <v>48</v>
      </c>
    </row>
    <row r="43" spans="1:3" ht="12.75">
      <c r="A43" s="138"/>
      <c r="B43" s="14">
        <v>6011</v>
      </c>
      <c r="C43" s="9" t="s">
        <v>49</v>
      </c>
    </row>
    <row r="44" spans="1:3" ht="12.75">
      <c r="A44" s="138"/>
      <c r="B44" s="14">
        <v>6012</v>
      </c>
      <c r="C44" s="9" t="s">
        <v>50</v>
      </c>
    </row>
    <row r="45" spans="1:3" ht="12.75">
      <c r="A45" s="138"/>
      <c r="B45" s="14">
        <v>6020</v>
      </c>
      <c r="C45" s="9" t="s">
        <v>51</v>
      </c>
    </row>
    <row r="46" spans="1:3" ht="12.75">
      <c r="A46" s="138"/>
      <c r="B46" s="14">
        <v>6021</v>
      </c>
      <c r="C46" s="9" t="s">
        <v>52</v>
      </c>
    </row>
    <row r="47" spans="1:3" ht="12.75">
      <c r="A47" s="138"/>
      <c r="B47" s="14">
        <v>6022</v>
      </c>
      <c r="C47" s="9" t="s">
        <v>53</v>
      </c>
    </row>
    <row r="48" spans="1:3" ht="12.75">
      <c r="A48" s="138"/>
      <c r="B48" s="14">
        <v>6030</v>
      </c>
      <c r="C48" s="9" t="s">
        <v>54</v>
      </c>
    </row>
    <row r="49" spans="1:3" ht="12.75">
      <c r="A49" s="138"/>
      <c r="B49" s="14">
        <v>6031</v>
      </c>
      <c r="C49" s="9" t="s">
        <v>55</v>
      </c>
    </row>
    <row r="50" spans="1:3" ht="12.75">
      <c r="A50" s="138"/>
      <c r="B50" s="14">
        <v>6032</v>
      </c>
      <c r="C50" s="9" t="s">
        <v>56</v>
      </c>
    </row>
    <row r="51" spans="1:3" ht="12.75">
      <c r="A51" s="138"/>
      <c r="B51" s="14">
        <v>6040</v>
      </c>
      <c r="C51" s="9" t="s">
        <v>57</v>
      </c>
    </row>
    <row r="52" spans="1:3" ht="12.75">
      <c r="A52" s="138"/>
      <c r="B52" s="14">
        <v>6050</v>
      </c>
      <c r="C52" s="9" t="s">
        <v>58</v>
      </c>
    </row>
    <row r="53" spans="1:3" ht="12.75">
      <c r="A53" s="138"/>
      <c r="B53" s="14">
        <v>6055</v>
      </c>
      <c r="C53" s="9" t="s">
        <v>15</v>
      </c>
    </row>
    <row r="54" spans="1:3" ht="12.75">
      <c r="A54" s="138"/>
      <c r="B54" s="14">
        <v>6060</v>
      </c>
      <c r="C54" s="9" t="s">
        <v>59</v>
      </c>
    </row>
    <row r="55" spans="1:3" ht="12.75">
      <c r="A55" s="138"/>
      <c r="B55" s="14">
        <v>6061</v>
      </c>
      <c r="C55" s="9" t="s">
        <v>60</v>
      </c>
    </row>
    <row r="56" spans="1:3" ht="12.75">
      <c r="A56" s="138"/>
      <c r="B56" s="14">
        <v>6062</v>
      </c>
      <c r="C56" s="9" t="s">
        <v>61</v>
      </c>
    </row>
    <row r="57" spans="1:3" ht="12.75">
      <c r="A57" s="138"/>
      <c r="B57" s="14">
        <v>6100</v>
      </c>
      <c r="C57" s="9" t="s">
        <v>62</v>
      </c>
    </row>
    <row r="58" spans="1:3" ht="12.75">
      <c r="A58" s="138"/>
      <c r="B58" s="14">
        <v>6140</v>
      </c>
      <c r="C58" s="9" t="s">
        <v>63</v>
      </c>
    </row>
    <row r="59" spans="1:3" ht="12.75">
      <c r="A59" s="138"/>
      <c r="B59" s="14">
        <v>6150</v>
      </c>
      <c r="C59" s="9" t="s">
        <v>64</v>
      </c>
    </row>
    <row r="60" spans="1:3" ht="12.75">
      <c r="A60" s="138"/>
      <c r="B60" s="14">
        <v>6160</v>
      </c>
      <c r="C60" s="9" t="s">
        <v>65</v>
      </c>
    </row>
    <row r="61" spans="1:3" ht="12.75">
      <c r="A61" s="138"/>
      <c r="B61" s="14">
        <v>6170</v>
      </c>
      <c r="C61" s="9" t="s">
        <v>66</v>
      </c>
    </row>
    <row r="62" spans="1:3" ht="12.75">
      <c r="A62" s="138"/>
      <c r="B62" s="14">
        <v>6200</v>
      </c>
      <c r="C62" s="9" t="s">
        <v>67</v>
      </c>
    </row>
    <row r="63" spans="1:3" ht="12.75">
      <c r="A63" s="138"/>
      <c r="B63" s="14">
        <v>6210</v>
      </c>
      <c r="C63" s="9" t="s">
        <v>68</v>
      </c>
    </row>
    <row r="64" spans="1:3" ht="12.75">
      <c r="A64" s="138"/>
      <c r="B64" s="14">
        <v>6220</v>
      </c>
      <c r="C64" s="9" t="s">
        <v>69</v>
      </c>
    </row>
    <row r="65" spans="1:3" ht="12.75">
      <c r="A65" s="138"/>
      <c r="B65" s="14">
        <v>6230</v>
      </c>
      <c r="C65" s="9" t="s">
        <v>70</v>
      </c>
    </row>
    <row r="66" spans="1:3" ht="12.75">
      <c r="A66" s="138"/>
      <c r="B66" s="14">
        <v>6250</v>
      </c>
      <c r="C66" s="9" t="s">
        <v>71</v>
      </c>
    </row>
    <row r="67" spans="1:3" ht="12.75">
      <c r="A67" s="138"/>
      <c r="B67" s="14">
        <v>6260</v>
      </c>
      <c r="C67" s="9" t="s">
        <v>72</v>
      </c>
    </row>
    <row r="68" spans="1:3" ht="12.75">
      <c r="A68" s="138"/>
      <c r="B68" s="14">
        <v>6300</v>
      </c>
      <c r="C68" s="9" t="s">
        <v>73</v>
      </c>
    </row>
    <row r="69" spans="1:3" ht="12.75">
      <c r="A69" s="138"/>
      <c r="B69" s="14">
        <v>6310</v>
      </c>
      <c r="C69" s="9" t="s">
        <v>68</v>
      </c>
    </row>
    <row r="70" spans="1:3" ht="12.75">
      <c r="A70" s="138"/>
      <c r="B70" s="14">
        <v>6320</v>
      </c>
      <c r="C70" s="9" t="s">
        <v>69</v>
      </c>
    </row>
    <row r="71" spans="1:3" ht="12.75">
      <c r="A71" s="138"/>
      <c r="B71" s="14">
        <v>6330</v>
      </c>
      <c r="C71" s="9" t="s">
        <v>70</v>
      </c>
    </row>
    <row r="72" spans="1:3" ht="12.75">
      <c r="A72" s="138"/>
      <c r="B72" s="14">
        <v>6350</v>
      </c>
      <c r="C72" s="9" t="s">
        <v>71</v>
      </c>
    </row>
    <row r="73" spans="1:3" ht="12.75">
      <c r="A73" s="138"/>
      <c r="B73" s="14">
        <v>6360</v>
      </c>
      <c r="C73" s="9" t="s">
        <v>74</v>
      </c>
    </row>
    <row r="74" spans="1:3" ht="12.75">
      <c r="A74" s="138"/>
      <c r="B74" s="14">
        <v>6400</v>
      </c>
      <c r="C74" s="9" t="s">
        <v>75</v>
      </c>
    </row>
    <row r="75" spans="1:3" ht="12.75">
      <c r="A75" s="138"/>
      <c r="B75" s="14">
        <v>6410</v>
      </c>
      <c r="C75" s="9" t="s">
        <v>76</v>
      </c>
    </row>
    <row r="76" spans="1:3" ht="12.75">
      <c r="A76" s="138"/>
      <c r="B76" s="14">
        <v>6420</v>
      </c>
      <c r="C76" s="9" t="s">
        <v>77</v>
      </c>
    </row>
    <row r="77" spans="1:3" ht="12.75">
      <c r="A77" s="138"/>
      <c r="B77" s="14">
        <v>6440</v>
      </c>
      <c r="C77" s="9" t="s">
        <v>78</v>
      </c>
    </row>
    <row r="78" spans="1:3" ht="12.75">
      <c r="A78" s="138"/>
      <c r="B78" s="14">
        <v>6490</v>
      </c>
      <c r="C78" s="9" t="s">
        <v>79</v>
      </c>
    </row>
    <row r="79" spans="1:3" ht="12.75">
      <c r="A79" s="138"/>
      <c r="B79" s="14">
        <v>6495</v>
      </c>
      <c r="C79" s="9" t="s">
        <v>80</v>
      </c>
    </row>
    <row r="80" spans="1:3" ht="12.75">
      <c r="A80" s="138"/>
      <c r="B80" s="14">
        <v>6500</v>
      </c>
      <c r="C80" s="9" t="s">
        <v>81</v>
      </c>
    </row>
    <row r="81" spans="1:3" ht="12.75">
      <c r="A81" s="138"/>
      <c r="B81" s="14">
        <v>6510</v>
      </c>
      <c r="C81" s="9" t="s">
        <v>82</v>
      </c>
    </row>
    <row r="82" spans="1:3" ht="12.75">
      <c r="A82" s="138"/>
      <c r="B82" s="14">
        <v>6520</v>
      </c>
      <c r="C82" s="9" t="s">
        <v>83</v>
      </c>
    </row>
    <row r="83" spans="1:3" ht="12.75">
      <c r="A83" s="138"/>
      <c r="B83" s="14">
        <v>6540</v>
      </c>
      <c r="C83" s="9" t="s">
        <v>84</v>
      </c>
    </row>
    <row r="84" spans="1:3" ht="12.75">
      <c r="A84" s="138"/>
      <c r="B84" s="14">
        <v>6550</v>
      </c>
      <c r="C84" s="9" t="s">
        <v>85</v>
      </c>
    </row>
    <row r="85" spans="1:3" ht="12.75">
      <c r="A85" s="138"/>
      <c r="B85" s="14">
        <v>6570</v>
      </c>
      <c r="C85" s="9" t="s">
        <v>86</v>
      </c>
    </row>
    <row r="86" spans="1:3" ht="12.75">
      <c r="A86" s="138"/>
      <c r="B86" s="14">
        <v>6600</v>
      </c>
      <c r="C86" s="9" t="s">
        <v>87</v>
      </c>
    </row>
    <row r="87" spans="1:3" ht="12.75">
      <c r="A87" s="138"/>
      <c r="B87" s="14">
        <v>6610</v>
      </c>
      <c r="C87" s="9" t="s">
        <v>88</v>
      </c>
    </row>
    <row r="88" spans="1:3" ht="12.75">
      <c r="A88" s="138"/>
      <c r="B88" s="14">
        <v>6620</v>
      </c>
      <c r="C88" s="11" t="s">
        <v>89</v>
      </c>
    </row>
    <row r="89" spans="1:3" ht="12.75">
      <c r="A89" s="138"/>
      <c r="B89" s="14">
        <v>6630</v>
      </c>
      <c r="C89" s="9" t="s">
        <v>90</v>
      </c>
    </row>
    <row r="90" spans="1:3" ht="12.75">
      <c r="A90" s="138"/>
      <c r="B90" s="14">
        <v>6640</v>
      </c>
      <c r="C90" s="9" t="s">
        <v>91</v>
      </c>
    </row>
    <row r="91" spans="1:3" ht="12.75">
      <c r="A91" s="138"/>
      <c r="B91" s="14">
        <v>6650</v>
      </c>
      <c r="C91" s="9" t="s">
        <v>92</v>
      </c>
    </row>
    <row r="92" spans="1:3" ht="12.75">
      <c r="A92" s="138"/>
      <c r="B92" s="14">
        <v>6660</v>
      </c>
      <c r="C92" s="9" t="s">
        <v>93</v>
      </c>
    </row>
    <row r="93" spans="1:3" ht="12.75">
      <c r="A93" s="138"/>
      <c r="B93" s="14">
        <v>6670</v>
      </c>
      <c r="C93" s="9" t="s">
        <v>94</v>
      </c>
    </row>
    <row r="94" spans="1:3" ht="12.75">
      <c r="A94" s="138"/>
      <c r="B94" s="14">
        <v>6680</v>
      </c>
      <c r="C94" s="9" t="s">
        <v>95</v>
      </c>
    </row>
    <row r="95" spans="1:3" ht="12.75">
      <c r="A95" s="138"/>
      <c r="B95" s="14">
        <v>6690</v>
      </c>
      <c r="C95" s="9" t="s">
        <v>96</v>
      </c>
    </row>
    <row r="96" spans="1:3" ht="12.75">
      <c r="A96" s="138"/>
      <c r="B96" s="14">
        <v>6700</v>
      </c>
      <c r="C96" s="9" t="s">
        <v>97</v>
      </c>
    </row>
    <row r="97" spans="1:3" ht="12.75">
      <c r="A97" s="138"/>
      <c r="B97" s="14">
        <v>6710</v>
      </c>
      <c r="C97" s="9" t="s">
        <v>98</v>
      </c>
    </row>
    <row r="98" spans="1:3" ht="12.75">
      <c r="A98" s="138"/>
      <c r="B98" s="14">
        <v>6720</v>
      </c>
      <c r="C98" s="9" t="s">
        <v>99</v>
      </c>
    </row>
    <row r="99" spans="1:3" ht="12.75">
      <c r="A99" s="138"/>
      <c r="B99" s="14">
        <v>6730</v>
      </c>
      <c r="C99" s="9" t="s">
        <v>100</v>
      </c>
    </row>
    <row r="100" spans="1:3" ht="12.75">
      <c r="A100" s="138"/>
      <c r="B100" s="14">
        <v>6750</v>
      </c>
      <c r="C100" s="9" t="s">
        <v>101</v>
      </c>
    </row>
    <row r="101" spans="1:3" ht="12.75">
      <c r="A101" s="138"/>
      <c r="B101" s="14">
        <v>6760</v>
      </c>
      <c r="C101" s="9" t="s">
        <v>102</v>
      </c>
    </row>
    <row r="102" spans="1:3" ht="12.75">
      <c r="A102" s="138"/>
      <c r="B102" s="14">
        <v>6770</v>
      </c>
      <c r="C102" s="9" t="s">
        <v>103</v>
      </c>
    </row>
    <row r="103" spans="1:3" ht="12.75">
      <c r="A103" s="138"/>
      <c r="B103" s="14">
        <v>6800</v>
      </c>
      <c r="C103" s="9" t="s">
        <v>104</v>
      </c>
    </row>
    <row r="104" spans="1:3" ht="12.75">
      <c r="A104" s="138"/>
      <c r="B104" s="14">
        <v>6810</v>
      </c>
      <c r="C104" s="9" t="s">
        <v>105</v>
      </c>
    </row>
    <row r="105" spans="1:3" ht="12.75">
      <c r="A105" s="138"/>
      <c r="B105" s="14">
        <v>6820</v>
      </c>
      <c r="C105" s="9" t="s">
        <v>106</v>
      </c>
    </row>
    <row r="106" spans="1:3" ht="12.75">
      <c r="A106" s="138"/>
      <c r="B106" s="14">
        <v>6850</v>
      </c>
      <c r="C106" s="9" t="s">
        <v>107</v>
      </c>
    </row>
    <row r="107" spans="1:3" ht="12.75">
      <c r="A107" s="138"/>
      <c r="B107" s="14">
        <v>6860</v>
      </c>
      <c r="C107" s="9" t="s">
        <v>108</v>
      </c>
    </row>
    <row r="108" spans="1:3" ht="12.75">
      <c r="A108" s="138"/>
      <c r="B108" s="14">
        <v>6870</v>
      </c>
      <c r="C108" s="9" t="s">
        <v>109</v>
      </c>
    </row>
    <row r="109" spans="1:3" ht="12.75">
      <c r="A109" s="138"/>
      <c r="B109" s="14">
        <v>6880</v>
      </c>
      <c r="C109" s="9" t="s">
        <v>110</v>
      </c>
    </row>
    <row r="110" spans="1:3" ht="12.75">
      <c r="A110" s="138"/>
      <c r="B110" s="14">
        <v>6900</v>
      </c>
      <c r="C110" s="9" t="s">
        <v>111</v>
      </c>
    </row>
    <row r="111" spans="1:3" ht="12.75">
      <c r="A111" s="138"/>
      <c r="B111" s="14">
        <v>6920</v>
      </c>
      <c r="C111" s="9" t="s">
        <v>112</v>
      </c>
    </row>
    <row r="112" spans="1:3" ht="12.75">
      <c r="A112" s="138"/>
      <c r="B112" s="14">
        <v>6930</v>
      </c>
      <c r="C112" s="9" t="s">
        <v>113</v>
      </c>
    </row>
    <row r="113" spans="1:3" ht="12.75">
      <c r="A113" s="138"/>
      <c r="B113" s="14">
        <v>6940</v>
      </c>
      <c r="C113" s="6" t="s">
        <v>114</v>
      </c>
    </row>
    <row r="114" spans="1:3" ht="12.75">
      <c r="A114" s="138"/>
      <c r="B114" s="14">
        <v>6950</v>
      </c>
      <c r="C114" s="6" t="s">
        <v>115</v>
      </c>
    </row>
    <row r="115" spans="1:3" ht="12.75">
      <c r="A115" s="138"/>
      <c r="B115" s="14">
        <v>6951</v>
      </c>
      <c r="C115" s="6" t="s">
        <v>116</v>
      </c>
    </row>
    <row r="116" spans="1:3" ht="12.75">
      <c r="A116" s="138"/>
      <c r="B116" s="14">
        <v>6952</v>
      </c>
      <c r="C116" s="6" t="s">
        <v>117</v>
      </c>
    </row>
    <row r="117" spans="1:3" ht="12.75">
      <c r="A117" s="138"/>
      <c r="B117" s="14">
        <v>6953</v>
      </c>
      <c r="C117" s="6" t="s">
        <v>118</v>
      </c>
    </row>
    <row r="118" spans="1:3" ht="12.75">
      <c r="A118" s="138"/>
      <c r="B118" s="14">
        <v>6960</v>
      </c>
      <c r="C118" s="6" t="s">
        <v>119</v>
      </c>
    </row>
    <row r="119" spans="1:3" ht="12.75">
      <c r="A119" s="138"/>
      <c r="B119" s="15">
        <v>6979</v>
      </c>
      <c r="C119" s="7" t="s">
        <v>120</v>
      </c>
    </row>
    <row r="120" spans="1:3" ht="12.75">
      <c r="A120" s="138"/>
      <c r="B120" s="15">
        <v>6980</v>
      </c>
      <c r="C120" s="7" t="s">
        <v>121</v>
      </c>
    </row>
    <row r="121" spans="1:3" ht="13.5" thickBot="1">
      <c r="A121" s="139"/>
      <c r="B121" s="15">
        <v>6990</v>
      </c>
      <c r="C121" s="7" t="s">
        <v>122</v>
      </c>
    </row>
    <row r="122" spans="1:3" ht="12.75">
      <c r="A122" s="137">
        <v>7</v>
      </c>
      <c r="B122" s="16">
        <v>7000</v>
      </c>
      <c r="C122" s="8" t="s">
        <v>123</v>
      </c>
    </row>
    <row r="123" spans="1:3" ht="12.75">
      <c r="A123" s="138"/>
      <c r="B123" s="17">
        <v>7020</v>
      </c>
      <c r="C123" s="9" t="s">
        <v>124</v>
      </c>
    </row>
    <row r="124" spans="1:3" ht="12.75">
      <c r="A124" s="138"/>
      <c r="B124" s="17">
        <v>7030</v>
      </c>
      <c r="C124" s="9" t="s">
        <v>125</v>
      </c>
    </row>
    <row r="125" spans="1:3" ht="12.75">
      <c r="A125" s="138"/>
      <c r="B125" s="17">
        <v>7070</v>
      </c>
      <c r="C125" s="9" t="s">
        <v>126</v>
      </c>
    </row>
    <row r="126" spans="1:3" ht="12.75">
      <c r="A126" s="138"/>
      <c r="B126" s="17">
        <v>7080</v>
      </c>
      <c r="C126" s="9" t="s">
        <v>127</v>
      </c>
    </row>
    <row r="127" spans="1:3" ht="12.75">
      <c r="A127" s="138"/>
      <c r="B127" s="17">
        <v>7090</v>
      </c>
      <c r="C127" s="9" t="s">
        <v>128</v>
      </c>
    </row>
    <row r="128" spans="1:3" ht="12.75">
      <c r="A128" s="138"/>
      <c r="B128" s="17">
        <v>7400</v>
      </c>
      <c r="C128" s="9" t="s">
        <v>129</v>
      </c>
    </row>
    <row r="129" spans="1:3" ht="12.75">
      <c r="A129" s="138"/>
      <c r="B129" s="17">
        <v>7420</v>
      </c>
      <c r="C129" s="9" t="s">
        <v>130</v>
      </c>
    </row>
    <row r="130" spans="1:3" ht="12.75">
      <c r="A130" s="138"/>
      <c r="B130" s="17">
        <v>7450</v>
      </c>
      <c r="C130" s="9" t="s">
        <v>131</v>
      </c>
    </row>
    <row r="131" spans="1:3" ht="12.75">
      <c r="A131" s="138"/>
      <c r="B131" s="17">
        <v>7460</v>
      </c>
      <c r="C131" s="9" t="s">
        <v>132</v>
      </c>
    </row>
    <row r="132" spans="1:3" ht="12.75">
      <c r="A132" s="138"/>
      <c r="B132" s="17">
        <v>7510</v>
      </c>
      <c r="C132" s="9" t="s">
        <v>133</v>
      </c>
    </row>
    <row r="133" spans="1:3" ht="12.75">
      <c r="A133" s="138"/>
      <c r="B133" s="17">
        <v>7530</v>
      </c>
      <c r="C133" s="9" t="s">
        <v>134</v>
      </c>
    </row>
    <row r="134" spans="1:3" ht="12.75">
      <c r="A134" s="138"/>
      <c r="B134" s="17">
        <v>7590</v>
      </c>
      <c r="C134" s="9" t="s">
        <v>135</v>
      </c>
    </row>
    <row r="135" spans="1:3" ht="12.75">
      <c r="A135" s="138"/>
      <c r="B135" s="17">
        <v>7600</v>
      </c>
      <c r="C135" s="9" t="s">
        <v>136</v>
      </c>
    </row>
    <row r="136" spans="1:3" ht="12.75">
      <c r="A136" s="138"/>
      <c r="B136" s="17">
        <v>7700</v>
      </c>
      <c r="C136" s="9" t="s">
        <v>137</v>
      </c>
    </row>
    <row r="137" spans="1:3" ht="12.75">
      <c r="A137" s="138"/>
      <c r="B137" s="17">
        <v>7710</v>
      </c>
      <c r="C137" s="9" t="s">
        <v>138</v>
      </c>
    </row>
    <row r="138" spans="1:3" ht="13.5" thickBot="1">
      <c r="A138" s="139"/>
      <c r="B138" s="44">
        <v>7720</v>
      </c>
      <c r="C138" s="10" t="s">
        <v>139</v>
      </c>
    </row>
    <row r="139" spans="1:3" ht="12.75">
      <c r="A139" s="133" t="s">
        <v>161</v>
      </c>
      <c r="B139" s="47" t="s">
        <v>152</v>
      </c>
      <c r="C139" s="40" t="s">
        <v>170</v>
      </c>
    </row>
    <row r="140" spans="1:3" ht="12.75">
      <c r="A140" s="134"/>
      <c r="B140" s="41" t="s">
        <v>155</v>
      </c>
      <c r="C140" s="42" t="s">
        <v>171</v>
      </c>
    </row>
    <row r="141" spans="1:3" ht="12.75">
      <c r="A141" s="134"/>
      <c r="B141" s="41" t="s">
        <v>154</v>
      </c>
      <c r="C141" s="42" t="s">
        <v>172</v>
      </c>
    </row>
    <row r="142" spans="1:3" ht="12.75">
      <c r="A142" s="134"/>
      <c r="B142" s="41" t="s">
        <v>169</v>
      </c>
      <c r="C142" s="42" t="s">
        <v>173</v>
      </c>
    </row>
    <row r="143" spans="1:3" ht="12.75">
      <c r="A143" s="134"/>
      <c r="B143" s="41" t="s">
        <v>153</v>
      </c>
      <c r="C143" s="42" t="s">
        <v>174</v>
      </c>
    </row>
    <row r="144" spans="1:3" ht="12.75">
      <c r="A144" s="134"/>
      <c r="B144" s="41" t="s">
        <v>158</v>
      </c>
      <c r="C144" s="42" t="s">
        <v>81</v>
      </c>
    </row>
    <row r="145" spans="1:3" ht="12.75">
      <c r="A145" s="134"/>
      <c r="B145" s="45" t="s">
        <v>160</v>
      </c>
      <c r="C145" s="42" t="s">
        <v>157</v>
      </c>
    </row>
    <row r="146" spans="1:3" ht="13.5" thickBot="1">
      <c r="A146" s="135"/>
      <c r="B146" s="46" t="s">
        <v>159</v>
      </c>
      <c r="C146" s="43" t="s">
        <v>156</v>
      </c>
    </row>
  </sheetData>
  <sheetProtection/>
  <mergeCells count="5">
    <mergeCell ref="A139:A146"/>
    <mergeCell ref="A1:C1"/>
    <mergeCell ref="A5:A38"/>
    <mergeCell ref="A39:A121"/>
    <mergeCell ref="A122:A13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PageLayoutView="0" workbookViewId="0" topLeftCell="A1">
      <selection activeCell="G2" sqref="G1:G16384"/>
    </sheetView>
  </sheetViews>
  <sheetFormatPr defaultColWidth="11.421875" defaultRowHeight="12.75"/>
  <cols>
    <col min="1" max="1" width="3.8515625" style="18" bestFit="1" customWidth="1"/>
    <col min="2" max="10" width="12.7109375" style="18" customWidth="1"/>
    <col min="11" max="16384" width="11.421875" style="18" customWidth="1"/>
  </cols>
  <sheetData>
    <row r="1" spans="1:10" ht="19.5" thickBot="1">
      <c r="A1" s="142" t="s">
        <v>0</v>
      </c>
      <c r="B1" s="143"/>
      <c r="C1" s="143"/>
      <c r="D1" s="143"/>
      <c r="E1" s="143"/>
      <c r="F1" s="143"/>
      <c r="G1" s="143"/>
      <c r="H1" s="143"/>
      <c r="I1" s="143"/>
      <c r="J1" s="144"/>
    </row>
    <row r="2" ht="13.5" thickBot="1"/>
    <row r="3" spans="1:10" ht="25.5" customHeight="1">
      <c r="A3" s="19"/>
      <c r="B3" s="145" t="s">
        <v>9</v>
      </c>
      <c r="C3" s="146"/>
      <c r="D3" s="147"/>
      <c r="E3" s="148" t="s">
        <v>148</v>
      </c>
      <c r="F3" s="149"/>
      <c r="G3" s="149"/>
      <c r="H3" s="149"/>
      <c r="I3" s="149"/>
      <c r="J3" s="150"/>
    </row>
    <row r="4" spans="1:10" ht="13.5" thickBot="1">
      <c r="A4" s="19"/>
      <c r="B4" s="151" t="s">
        <v>8</v>
      </c>
      <c r="C4" s="152"/>
      <c r="D4" s="153"/>
      <c r="E4" s="151" t="s">
        <v>10</v>
      </c>
      <c r="F4" s="152"/>
      <c r="G4" s="154" t="s">
        <v>165</v>
      </c>
      <c r="H4" s="155"/>
      <c r="I4" s="152" t="s">
        <v>11</v>
      </c>
      <c r="J4" s="153"/>
    </row>
    <row r="5" spans="1:10" ht="29.25" customHeight="1">
      <c r="A5" s="19" t="s">
        <v>143</v>
      </c>
      <c r="B5" s="23" t="s">
        <v>167</v>
      </c>
      <c r="C5" s="21" t="s">
        <v>144</v>
      </c>
      <c r="D5" s="22" t="s">
        <v>145</v>
      </c>
      <c r="E5" s="20" t="s">
        <v>146</v>
      </c>
      <c r="F5" s="21" t="s">
        <v>147</v>
      </c>
      <c r="G5" s="21" t="s">
        <v>166</v>
      </c>
      <c r="H5" s="21" t="s">
        <v>151</v>
      </c>
      <c r="I5" s="21" t="s">
        <v>6</v>
      </c>
      <c r="J5" s="24" t="s">
        <v>7</v>
      </c>
    </row>
    <row r="6" spans="1:10" s="38" customFormat="1" ht="15">
      <c r="A6" s="39">
        <v>1</v>
      </c>
      <c r="B6" s="34"/>
      <c r="C6" s="35"/>
      <c r="D6" s="36"/>
      <c r="E6" s="37"/>
      <c r="F6" s="35"/>
      <c r="G6" s="35"/>
      <c r="H6" s="35"/>
      <c r="I6" s="35"/>
      <c r="J6" s="36"/>
    </row>
    <row r="7" spans="1:10" s="38" customFormat="1" ht="15">
      <c r="A7" s="39">
        <v>2</v>
      </c>
      <c r="B7" s="34"/>
      <c r="C7" s="35"/>
      <c r="D7" s="36"/>
      <c r="E7" s="37"/>
      <c r="F7" s="35"/>
      <c r="G7" s="35"/>
      <c r="H7" s="35"/>
      <c r="I7" s="35"/>
      <c r="J7" s="36"/>
    </row>
    <row r="8" spans="1:10" s="38" customFormat="1" ht="15">
      <c r="A8" s="39">
        <v>3</v>
      </c>
      <c r="B8" s="34"/>
      <c r="C8" s="35"/>
      <c r="D8" s="36"/>
      <c r="E8" s="37"/>
      <c r="F8" s="35"/>
      <c r="G8" s="35"/>
      <c r="H8" s="35"/>
      <c r="I8" s="35"/>
      <c r="J8" s="36"/>
    </row>
    <row r="9" spans="1:10" s="38" customFormat="1" ht="15">
      <c r="A9" s="39">
        <v>4</v>
      </c>
      <c r="B9" s="34"/>
      <c r="C9" s="35"/>
      <c r="D9" s="36"/>
      <c r="E9" s="37"/>
      <c r="F9" s="35"/>
      <c r="G9" s="35"/>
      <c r="H9" s="35"/>
      <c r="I9" s="35"/>
      <c r="J9" s="36"/>
    </row>
    <row r="10" spans="1:10" s="38" customFormat="1" ht="15">
      <c r="A10" s="39">
        <v>5</v>
      </c>
      <c r="B10" s="34"/>
      <c r="C10" s="35"/>
      <c r="D10" s="36"/>
      <c r="E10" s="37"/>
      <c r="F10" s="35"/>
      <c r="G10" s="35"/>
      <c r="H10" s="35"/>
      <c r="I10" s="35"/>
      <c r="J10" s="36"/>
    </row>
    <row r="11" spans="1:10" s="38" customFormat="1" ht="15">
      <c r="A11" s="39">
        <v>6</v>
      </c>
      <c r="B11" s="34"/>
      <c r="C11" s="35"/>
      <c r="D11" s="36"/>
      <c r="E11" s="37"/>
      <c r="F11" s="35"/>
      <c r="G11" s="35"/>
      <c r="H11" s="35"/>
      <c r="I11" s="35"/>
      <c r="J11" s="36"/>
    </row>
    <row r="12" spans="1:10" s="38" customFormat="1" ht="15">
      <c r="A12" s="39">
        <v>7</v>
      </c>
      <c r="B12" s="34"/>
      <c r="C12" s="35"/>
      <c r="D12" s="36"/>
      <c r="E12" s="37"/>
      <c r="F12" s="35"/>
      <c r="G12" s="35"/>
      <c r="H12" s="35"/>
      <c r="I12" s="35"/>
      <c r="J12" s="36"/>
    </row>
    <row r="13" spans="1:10" s="38" customFormat="1" ht="15">
      <c r="A13" s="39">
        <v>8</v>
      </c>
      <c r="B13" s="34"/>
      <c r="C13" s="35"/>
      <c r="D13" s="36"/>
      <c r="E13" s="37"/>
      <c r="F13" s="35"/>
      <c r="G13" s="35"/>
      <c r="H13" s="35"/>
      <c r="I13" s="35"/>
      <c r="J13" s="36"/>
    </row>
    <row r="14" spans="1:10" s="38" customFormat="1" ht="15">
      <c r="A14" s="39">
        <v>9</v>
      </c>
      <c r="B14" s="34"/>
      <c r="C14" s="35"/>
      <c r="D14" s="36"/>
      <c r="E14" s="37"/>
      <c r="F14" s="35"/>
      <c r="G14" s="35"/>
      <c r="H14" s="35"/>
      <c r="I14" s="35"/>
      <c r="J14" s="36"/>
    </row>
    <row r="15" spans="1:10" s="38" customFormat="1" ht="15">
      <c r="A15" s="39">
        <v>10</v>
      </c>
      <c r="B15" s="34"/>
      <c r="C15" s="35"/>
      <c r="D15" s="36"/>
      <c r="E15" s="37"/>
      <c r="F15" s="35"/>
      <c r="G15" s="35"/>
      <c r="H15" s="35"/>
      <c r="I15" s="35"/>
      <c r="J15" s="36"/>
    </row>
    <row r="16" spans="1:10" s="38" customFormat="1" ht="15">
      <c r="A16" s="39">
        <v>11</v>
      </c>
      <c r="B16" s="34"/>
      <c r="C16" s="35"/>
      <c r="D16" s="36"/>
      <c r="E16" s="37"/>
      <c r="F16" s="35"/>
      <c r="G16" s="35"/>
      <c r="H16" s="35"/>
      <c r="I16" s="35"/>
      <c r="J16" s="36"/>
    </row>
    <row r="17" spans="1:10" s="38" customFormat="1" ht="15">
      <c r="A17" s="39">
        <v>12</v>
      </c>
      <c r="B17" s="34"/>
      <c r="C17" s="35"/>
      <c r="D17" s="36"/>
      <c r="E17" s="37"/>
      <c r="F17" s="35"/>
      <c r="G17" s="35"/>
      <c r="H17" s="35"/>
      <c r="I17" s="35"/>
      <c r="J17" s="36"/>
    </row>
    <row r="18" spans="1:10" s="38" customFormat="1" ht="15">
      <c r="A18" s="39">
        <v>13</v>
      </c>
      <c r="B18" s="34"/>
      <c r="C18" s="35"/>
      <c r="D18" s="36"/>
      <c r="E18" s="37"/>
      <c r="F18" s="35"/>
      <c r="G18" s="35"/>
      <c r="H18" s="35"/>
      <c r="I18" s="35"/>
      <c r="J18" s="36"/>
    </row>
    <row r="19" spans="1:10" s="38" customFormat="1" ht="15">
      <c r="A19" s="39">
        <v>14</v>
      </c>
      <c r="B19" s="34"/>
      <c r="C19" s="35"/>
      <c r="D19" s="36"/>
      <c r="E19" s="37"/>
      <c r="F19" s="35"/>
      <c r="G19" s="35"/>
      <c r="H19" s="35"/>
      <c r="I19" s="35"/>
      <c r="J19" s="36"/>
    </row>
    <row r="20" spans="1:10" s="38" customFormat="1" ht="15">
      <c r="A20" s="39">
        <v>15</v>
      </c>
      <c r="B20" s="34"/>
      <c r="C20" s="35"/>
      <c r="D20" s="36"/>
      <c r="E20" s="37"/>
      <c r="F20" s="35"/>
      <c r="G20" s="35"/>
      <c r="H20" s="35"/>
      <c r="I20" s="35"/>
      <c r="J20" s="36"/>
    </row>
    <row r="21" spans="1:10" s="38" customFormat="1" ht="15">
      <c r="A21" s="39">
        <v>16</v>
      </c>
      <c r="B21" s="34"/>
      <c r="C21" s="35"/>
      <c r="D21" s="36"/>
      <c r="E21" s="37"/>
      <c r="F21" s="35"/>
      <c r="G21" s="35"/>
      <c r="H21" s="35"/>
      <c r="I21" s="35"/>
      <c r="J21" s="36"/>
    </row>
    <row r="22" spans="1:10" s="38" customFormat="1" ht="15">
      <c r="A22" s="39">
        <v>17</v>
      </c>
      <c r="B22" s="34"/>
      <c r="C22" s="35"/>
      <c r="D22" s="36"/>
      <c r="E22" s="37"/>
      <c r="F22" s="35"/>
      <c r="G22" s="35"/>
      <c r="H22" s="35"/>
      <c r="I22" s="35"/>
      <c r="J22" s="36"/>
    </row>
    <row r="23" spans="1:10" s="38" customFormat="1" ht="15">
      <c r="A23" s="39">
        <v>18</v>
      </c>
      <c r="B23" s="34"/>
      <c r="C23" s="35"/>
      <c r="D23" s="36"/>
      <c r="E23" s="37"/>
      <c r="F23" s="35"/>
      <c r="G23" s="35"/>
      <c r="H23" s="35"/>
      <c r="I23" s="35"/>
      <c r="J23" s="36"/>
    </row>
    <row r="24" spans="1:10" s="38" customFormat="1" ht="15">
      <c r="A24" s="39">
        <v>19</v>
      </c>
      <c r="B24" s="34"/>
      <c r="C24" s="35"/>
      <c r="D24" s="36"/>
      <c r="E24" s="37"/>
      <c r="F24" s="35"/>
      <c r="G24" s="35"/>
      <c r="H24" s="35"/>
      <c r="I24" s="35"/>
      <c r="J24" s="36"/>
    </row>
    <row r="25" spans="1:10" s="38" customFormat="1" ht="15">
      <c r="A25" s="39">
        <v>20</v>
      </c>
      <c r="B25" s="34"/>
      <c r="C25" s="35"/>
      <c r="D25" s="36"/>
      <c r="E25" s="37"/>
      <c r="F25" s="35"/>
      <c r="G25" s="35"/>
      <c r="H25" s="35"/>
      <c r="I25" s="35"/>
      <c r="J25" s="36"/>
    </row>
    <row r="26" spans="1:10" ht="12.75">
      <c r="A26" s="140"/>
      <c r="B26" s="140"/>
      <c r="C26" s="31"/>
      <c r="D26" s="32"/>
      <c r="E26" s="33"/>
      <c r="F26" s="31"/>
      <c r="G26" s="31"/>
      <c r="H26" s="31"/>
      <c r="I26" s="31"/>
      <c r="J26" s="32"/>
    </row>
    <row r="27" spans="1:10" ht="12.75">
      <c r="A27" s="141"/>
      <c r="B27" s="141"/>
      <c r="C27" s="25"/>
      <c r="D27" s="26"/>
      <c r="E27" s="27"/>
      <c r="F27" s="25"/>
      <c r="G27" s="25"/>
      <c r="H27" s="25"/>
      <c r="I27" s="25"/>
      <c r="J27" s="26"/>
    </row>
    <row r="28" spans="1:10" ht="13.5" thickBot="1">
      <c r="A28" s="141"/>
      <c r="B28" s="141"/>
      <c r="C28" s="28"/>
      <c r="D28" s="29"/>
      <c r="E28" s="30"/>
      <c r="F28" s="28"/>
      <c r="G28" s="28"/>
      <c r="H28" s="28"/>
      <c r="I28" s="28"/>
      <c r="J28" s="29"/>
    </row>
  </sheetData>
  <sheetProtection/>
  <mergeCells count="8">
    <mergeCell ref="A26:B28"/>
    <mergeCell ref="A1:J1"/>
    <mergeCell ref="B3:D3"/>
    <mergeCell ref="E3:J3"/>
    <mergeCell ref="B4:D4"/>
    <mergeCell ref="E4:F4"/>
    <mergeCell ref="I4:J4"/>
    <mergeCell ref="G4:H4"/>
  </mergeCells>
  <printOptions/>
  <pageMargins left="0.2" right="0.2" top="0.42" bottom="0.59" header="0.27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black sunrise dirscorp.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Merschmann</dc:creator>
  <cp:keywords/>
  <dc:description/>
  <cp:lastModifiedBy>Horst</cp:lastModifiedBy>
  <cp:lastPrinted>2009-02-20T13:55:11Z</cp:lastPrinted>
  <dcterms:created xsi:type="dcterms:W3CDTF">2005-11-14T19:30:26Z</dcterms:created>
  <dcterms:modified xsi:type="dcterms:W3CDTF">2012-02-16T14:48:04Z</dcterms:modified>
  <cp:category/>
  <cp:version/>
  <cp:contentType/>
  <cp:contentStatus/>
</cp:coreProperties>
</file>