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1"/>
  </bookViews>
  <sheets>
    <sheet name="Eingabe" sheetId="1" r:id="rId1"/>
    <sheet name="Ausgab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<sst xmlns="http://schemas.openxmlformats.org/spreadsheetml/2006/main" count="50" uniqueCount="45">
  <si>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Kapitalbedarfsermittlung</t>
  </si>
  <si>
    <t>Anlagevermögen</t>
  </si>
  <si>
    <t>Umlaufvermögen</t>
  </si>
  <si>
    <t>Tagesberechnungen</t>
  </si>
  <si>
    <t>Durchschnittliche Produktionsdauer</t>
  </si>
  <si>
    <t>Durchschnittliche Lagerdauer</t>
  </si>
  <si>
    <t>Durchschnittliches Zahlungsziel Kunden</t>
  </si>
  <si>
    <t>Durchschnittliches Zahlungsziel Lieferanten</t>
  </si>
  <si>
    <t>Durchschnittliche Lagerdauer der Fertigprodukte</t>
  </si>
  <si>
    <t>Materialfinanzierung (Anzahl der Tage)</t>
  </si>
  <si>
    <t>Fertigungsfinanzierung (Anzahl der Tage)</t>
  </si>
  <si>
    <t>Verwaltungsfinanzierung (Anzahl der Tage)</t>
  </si>
  <si>
    <t>Gemeinkosten</t>
  </si>
  <si>
    <t>Materialgeimeinkosten</t>
  </si>
  <si>
    <t>Art</t>
  </si>
  <si>
    <t>%</t>
  </si>
  <si>
    <t>Fertigungsgemeinkosten</t>
  </si>
  <si>
    <t>ausgabewirksam</t>
  </si>
  <si>
    <t>Vertriebsgemeinkosten:</t>
  </si>
  <si>
    <t>Produktionsdaten</t>
  </si>
  <si>
    <t>Tagesleistung</t>
  </si>
  <si>
    <t>Preis pro Einheit</t>
  </si>
  <si>
    <t>FM für</t>
  </si>
  <si>
    <t>=</t>
  </si>
  <si>
    <t>mit</t>
  </si>
  <si>
    <t>a`</t>
  </si>
  <si>
    <t>wirksam</t>
  </si>
  <si>
    <t>FL für</t>
  </si>
  <si>
    <t>Fertigunsgslöhne/Tag</t>
  </si>
  <si>
    <t>+ FGK</t>
  </si>
  <si>
    <t>+ MGK</t>
  </si>
  <si>
    <t>= ausgabewirksame Fertigungskosten</t>
  </si>
  <si>
    <t>= ausgabewirksame Materiakosten</t>
  </si>
  <si>
    <t>AK Produktionshalle</t>
  </si>
  <si>
    <t>AK Maschinen</t>
  </si>
  <si>
    <t>Betriebsorganisationsumstellung</t>
  </si>
  <si>
    <t>Ausgabewirksame Herstellkosten:</t>
  </si>
  <si>
    <t xml:space="preserve"> + VGK</t>
  </si>
  <si>
    <t>Ermittlung des Gesamtkapitalbedarfs</t>
  </si>
  <si>
    <t>Kapitalbedarf für das Anlagevermögen</t>
  </si>
  <si>
    <t>+ Kapitalbedarf für das Umlaufvermögen</t>
  </si>
  <si>
    <t>Gesamtkapitalbedarf</t>
  </si>
  <si>
    <t>= Kapitalbedarf für Anlagevermögen</t>
  </si>
  <si>
    <t>= Kapitalbedarf für Umlaufvermögen</t>
  </si>
  <si>
    <t>Kapitalbedarfsrechnung - Eingabedaten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</si>
</sst>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&quot;Tage&quot;"/>
    <numFmt numFmtId="165" formatCode="#\ &quot;Stück&quot;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left"/>
    </xf>
    <xf numFmtId="44" fontId="3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164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 quotePrefix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4" xfId="0" applyBorder="1" applyAlignment="1" quotePrefix="1">
      <alignment/>
    </xf>
    <xf numFmtId="165" fontId="1" fillId="0" borderId="2" xfId="0" applyNumberFormat="1" applyFont="1" applyBorder="1" applyAlignment="1">
      <alignment/>
    </xf>
    <xf numFmtId="44" fontId="1" fillId="0" borderId="2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44" fontId="1" fillId="0" borderId="0" xfId="19" applyFont="1" applyBorder="1" applyAlignment="1">
      <alignment/>
    </xf>
    <xf numFmtId="9" fontId="1" fillId="0" borderId="5" xfId="0" applyNumberFormat="1" applyFont="1" applyBorder="1" applyAlignment="1">
      <alignment/>
    </xf>
    <xf numFmtId="44" fontId="1" fillId="0" borderId="5" xfId="0" applyNumberFormat="1" applyFont="1" applyBorder="1" applyAlignment="1">
      <alignment/>
    </xf>
    <xf numFmtId="44" fontId="1" fillId="0" borderId="6" xfId="0" applyNumberFormat="1" applyFont="1" applyBorder="1" applyAlignment="1">
      <alignment/>
    </xf>
    <xf numFmtId="44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44" fontId="1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44" fontId="4" fillId="0" borderId="0" xfId="0" applyNumberFormat="1" applyFont="1" applyAlignment="1">
      <alignment/>
    </xf>
    <xf numFmtId="44" fontId="3" fillId="0" borderId="6" xfId="0" applyNumberFormat="1" applyFont="1" applyBorder="1" applyAlignment="1">
      <alignment/>
    </xf>
    <xf numFmtId="44" fontId="3" fillId="0" borderId="8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0" fillId="4" borderId="0" xfId="0" applyNumberFormat="1" applyFill="1" applyAlignment="1">
      <alignment/>
    </xf>
    <xf numFmtId="44" fontId="0" fillId="4" borderId="0" xfId="17" applyFill="1" applyAlignment="1">
      <alignment/>
    </xf>
    <xf numFmtId="44" fontId="0" fillId="3" borderId="0" xfId="0" applyNumberFormat="1" applyFill="1" applyAlignment="1">
      <alignment/>
    </xf>
    <xf numFmtId="9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44" fontId="0" fillId="4" borderId="0" xfId="19" applyFill="1" applyAlignment="1">
      <alignment/>
    </xf>
    <xf numFmtId="0" fontId="0" fillId="0" borderId="0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 quotePrefix="1">
      <alignment horizontal="left"/>
    </xf>
    <xf numFmtId="0" fontId="0" fillId="0" borderId="5" xfId="0" applyBorder="1" applyAlignment="1" quotePrefix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3" xfId="0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2" sqref="A22"/>
    </sheetView>
  </sheetViews>
  <sheetFormatPr defaultColWidth="11.421875" defaultRowHeight="12.75"/>
  <cols>
    <col min="1" max="1" width="46.7109375" style="0" bestFit="1" customWidth="1"/>
    <col min="2" max="2" width="14.421875" style="0" bestFit="1" customWidth="1"/>
    <col min="4" max="4" width="21.57421875" style="0" bestFit="1" customWidth="1"/>
    <col min="5" max="5" width="10.8515625" style="0" bestFit="1" customWidth="1"/>
    <col min="6" max="6" width="14.8515625" style="0" bestFit="1" customWidth="1"/>
  </cols>
  <sheetData>
    <row r="1" ht="18">
      <c r="A1" s="58" t="s">
        <v>44</v>
      </c>
    </row>
    <row r="3" spans="1:4" ht="12.75">
      <c r="A3" s="59" t="s">
        <v>3</v>
      </c>
      <c r="D3" s="59" t="s">
        <v>12</v>
      </c>
    </row>
    <row r="5" spans="1:6" ht="12.75">
      <c r="A5" s="30" t="s">
        <v>7</v>
      </c>
      <c r="B5" s="32">
        <v>25</v>
      </c>
      <c r="D5" s="30" t="s">
        <v>14</v>
      </c>
      <c r="E5" s="30" t="s">
        <v>15</v>
      </c>
      <c r="F5" s="30" t="s">
        <v>17</v>
      </c>
    </row>
    <row r="6" spans="1:6" ht="12.75">
      <c r="A6" s="30" t="s">
        <v>5</v>
      </c>
      <c r="B6" s="32">
        <v>2</v>
      </c>
      <c r="D6" s="30" t="s">
        <v>13</v>
      </c>
      <c r="E6" s="35">
        <v>0.25</v>
      </c>
      <c r="F6" s="35">
        <v>1</v>
      </c>
    </row>
    <row r="7" spans="1:6" ht="12.75">
      <c r="A7" s="30" t="s">
        <v>4</v>
      </c>
      <c r="B7" s="32">
        <v>3</v>
      </c>
      <c r="D7" s="30" t="s">
        <v>16</v>
      </c>
      <c r="E7" s="35">
        <v>1.25</v>
      </c>
      <c r="F7" s="35">
        <v>1</v>
      </c>
    </row>
    <row r="8" spans="1:6" ht="12.75">
      <c r="A8" s="30" t="s">
        <v>8</v>
      </c>
      <c r="B8" s="32">
        <v>3</v>
      </c>
      <c r="D8" s="30" t="s">
        <v>18</v>
      </c>
      <c r="E8" s="35">
        <v>0.09</v>
      </c>
      <c r="F8" s="35">
        <v>1</v>
      </c>
    </row>
    <row r="9" spans="1:2" ht="12.75">
      <c r="A9" s="30" t="s">
        <v>6</v>
      </c>
      <c r="B9" s="32">
        <v>30</v>
      </c>
    </row>
    <row r="10" ht="12.75">
      <c r="B10" s="1"/>
    </row>
    <row r="11" spans="1:4" ht="12.75">
      <c r="A11" s="30" t="s">
        <v>9</v>
      </c>
      <c r="B11" s="32">
        <f>SUM(B6:B9)-B5</f>
        <v>13</v>
      </c>
      <c r="D11" s="30" t="s">
        <v>19</v>
      </c>
    </row>
    <row r="12" spans="1:5" ht="12.75">
      <c r="A12" s="30" t="s">
        <v>10</v>
      </c>
      <c r="B12" s="32">
        <f>SUM(B7:B9)</f>
        <v>36</v>
      </c>
      <c r="D12" s="30" t="s">
        <v>20</v>
      </c>
      <c r="E12" s="36">
        <v>25</v>
      </c>
    </row>
    <row r="13" spans="1:5" ht="12.75">
      <c r="A13" s="30" t="s">
        <v>11</v>
      </c>
      <c r="B13" s="32">
        <f>SUM(B6:B9)</f>
        <v>38</v>
      </c>
      <c r="D13" s="30" t="s">
        <v>21</v>
      </c>
      <c r="E13" s="37">
        <v>650</v>
      </c>
    </row>
    <row r="14" spans="4:5" ht="12.75">
      <c r="D14" s="30" t="s">
        <v>28</v>
      </c>
      <c r="E14" s="33">
        <v>3200</v>
      </c>
    </row>
    <row r="16" spans="1:2" ht="12.75">
      <c r="A16" s="30" t="s">
        <v>33</v>
      </c>
      <c r="B16" s="33">
        <v>1500000</v>
      </c>
    </row>
    <row r="17" spans="1:2" ht="12.75">
      <c r="A17" s="30" t="s">
        <v>34</v>
      </c>
      <c r="B17" s="33">
        <v>1200000</v>
      </c>
    </row>
    <row r="18" spans="1:2" ht="12.75">
      <c r="A18" s="30" t="s">
        <v>35</v>
      </c>
      <c r="B18" s="33">
        <v>167143.87</v>
      </c>
    </row>
    <row r="20" spans="1:3" ht="12.75">
      <c r="A20" s="31" t="str">
        <f>"Eiserner Bestand (für "&amp;C20&amp;" Tage bei "&amp;E12&amp;" Stück und "&amp;E13&amp;" €)"</f>
        <v>Eiserner Bestand (für 10 Tage bei 25 Stück und 650 €)</v>
      </c>
      <c r="B20" s="34">
        <f>C20*E12*E13</f>
        <v>162500</v>
      </c>
      <c r="C20" s="32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I22" sqref="I22"/>
    </sheetView>
  </sheetViews>
  <sheetFormatPr defaultColWidth="11.421875" defaultRowHeight="12.75"/>
  <cols>
    <col min="3" max="3" width="3.57421875" style="0" bestFit="1" customWidth="1"/>
    <col min="4" max="4" width="12.8515625" style="0" bestFit="1" customWidth="1"/>
    <col min="5" max="5" width="7.8515625" style="0" bestFit="1" customWidth="1"/>
    <col min="7" max="7" width="21.8515625" style="0" bestFit="1" customWidth="1"/>
  </cols>
  <sheetData>
    <row r="1" spans="1:7" ht="27" thickBot="1">
      <c r="A1" s="51" t="s">
        <v>0</v>
      </c>
      <c r="B1" s="52"/>
      <c r="C1" s="52"/>
      <c r="D1" s="52"/>
      <c r="E1" s="52"/>
      <c r="F1" s="52"/>
      <c r="G1" s="53"/>
    </row>
    <row r="3" ht="15.75">
      <c r="A3" s="60" t="s">
        <v>1</v>
      </c>
    </row>
    <row r="4" ht="15.75">
      <c r="A4" s="26"/>
    </row>
    <row r="5" spans="1:7" ht="12.75">
      <c r="A5" s="45" t="str">
        <f>IF(Eingabe!A16="","",Eingabe!A16)</f>
        <v>AK Produktionshalle</v>
      </c>
      <c r="B5" s="46"/>
      <c r="C5" s="46"/>
      <c r="D5" s="46"/>
      <c r="E5" s="46"/>
      <c r="F5" s="46"/>
      <c r="G5" s="22">
        <f>IF(Eingabe!B16="","",Eingabe!B16)</f>
        <v>1500000</v>
      </c>
    </row>
    <row r="6" spans="1:7" ht="12.75">
      <c r="A6" s="49" t="str">
        <f>IF(Eingabe!A17="","",Eingabe!A17)</f>
        <v>AK Maschinen</v>
      </c>
      <c r="B6" s="50"/>
      <c r="C6" s="50"/>
      <c r="D6" s="50"/>
      <c r="E6" s="50"/>
      <c r="F6" s="50"/>
      <c r="G6" s="23">
        <f>IF(Eingabe!B17="","",Eingabe!B17)</f>
        <v>1200000</v>
      </c>
    </row>
    <row r="7" spans="1:7" ht="12.75">
      <c r="A7" s="49" t="str">
        <f>IF(Eingabe!A18="","",Eingabe!A18)</f>
        <v>Betriebsorganisationsumstellung</v>
      </c>
      <c r="B7" s="50"/>
      <c r="C7" s="50"/>
      <c r="D7" s="50"/>
      <c r="E7" s="50"/>
      <c r="F7" s="50"/>
      <c r="G7" s="23">
        <f>IF(Eingabe!B18="","",Eingabe!B18)</f>
        <v>167143.87</v>
      </c>
    </row>
    <row r="8" spans="1:7" ht="12.75">
      <c r="A8" s="49">
        <f>IF(Eingabe!A19="","",Eingabe!A19)</f>
      </c>
      <c r="B8" s="50"/>
      <c r="C8" s="50"/>
      <c r="D8" s="50"/>
      <c r="E8" s="50"/>
      <c r="F8" s="50"/>
      <c r="G8" s="23">
        <f>IF(Eingabe!B19="","",Eingabe!B19)</f>
      </c>
    </row>
    <row r="9" spans="1:7" ht="12.75">
      <c r="A9" s="56" t="str">
        <f>IF(Eingabe!A20="","",Eingabe!A20)</f>
        <v>Eiserner Bestand (für 10 Tage bei 25 Stück und 650 €)</v>
      </c>
      <c r="B9" s="57"/>
      <c r="C9" s="57"/>
      <c r="D9" s="57"/>
      <c r="E9" s="57"/>
      <c r="F9" s="57"/>
      <c r="G9" s="25">
        <f>IF(Eingabe!B20="","",Eingabe!B20)</f>
        <v>162500</v>
      </c>
    </row>
    <row r="10" spans="1:7" ht="12.75">
      <c r="A10" s="6"/>
      <c r="B10" s="6"/>
      <c r="C10" s="6"/>
      <c r="D10" s="6"/>
      <c r="E10" s="6"/>
      <c r="F10" s="6"/>
      <c r="G10" s="18"/>
    </row>
    <row r="11" spans="1:7" ht="15.75">
      <c r="A11" s="43" t="s">
        <v>42</v>
      </c>
      <c r="B11" s="44"/>
      <c r="C11" s="44"/>
      <c r="D11" s="44"/>
      <c r="E11" s="44"/>
      <c r="F11" s="44"/>
      <c r="G11" s="5">
        <f>SUM(G5:G9)</f>
        <v>3029643.87</v>
      </c>
    </row>
    <row r="12" spans="1:7" ht="12.75">
      <c r="A12" s="4"/>
      <c r="B12" s="4"/>
      <c r="C12" s="4"/>
      <c r="D12" s="4"/>
      <c r="E12" s="4"/>
      <c r="F12" s="4"/>
      <c r="G12" s="2"/>
    </row>
    <row r="13" ht="12.75">
      <c r="G13" s="3"/>
    </row>
    <row r="14" ht="15.75">
      <c r="A14" s="60" t="s">
        <v>2</v>
      </c>
    </row>
    <row r="15" ht="15.75">
      <c r="A15" s="26"/>
    </row>
    <row r="16" spans="1:7" ht="12.75">
      <c r="A16" s="7" t="s">
        <v>22</v>
      </c>
      <c r="B16" s="8">
        <f>Eingabe!B11</f>
        <v>13</v>
      </c>
      <c r="C16" s="9" t="s">
        <v>24</v>
      </c>
      <c r="D16" s="15">
        <f>Eingabe!E12</f>
        <v>25</v>
      </c>
      <c r="E16" s="40" t="s">
        <v>25</v>
      </c>
      <c r="F16" s="16">
        <f>Eingabe!E13</f>
        <v>650</v>
      </c>
      <c r="G16" s="22">
        <f>B16*D16*F16</f>
        <v>211250</v>
      </c>
    </row>
    <row r="17" spans="1:7" ht="12.75">
      <c r="A17" s="10" t="s">
        <v>30</v>
      </c>
      <c r="B17" s="17">
        <f>Eingabe!E6</f>
        <v>0.25</v>
      </c>
      <c r="C17" s="38" t="s">
        <v>23</v>
      </c>
      <c r="D17" s="18">
        <f>G16*B17</f>
        <v>52812.5</v>
      </c>
      <c r="E17" s="11" t="s">
        <v>26</v>
      </c>
      <c r="F17" s="17">
        <f>Eingabe!F6</f>
        <v>1</v>
      </c>
      <c r="G17" s="23">
        <f>D17*F17</f>
        <v>52812.5</v>
      </c>
    </row>
    <row r="18" spans="1:7" ht="12.75">
      <c r="A18" s="54" t="s">
        <v>32</v>
      </c>
      <c r="B18" s="55"/>
      <c r="C18" s="55"/>
      <c r="D18" s="55"/>
      <c r="E18" s="55"/>
      <c r="F18" s="55"/>
      <c r="G18" s="23">
        <f>G16+G17</f>
        <v>264062.5</v>
      </c>
    </row>
    <row r="19" spans="1:7" ht="12.75">
      <c r="A19" s="12"/>
      <c r="B19" s="11"/>
      <c r="C19" s="11"/>
      <c r="D19" s="11"/>
      <c r="E19" s="11"/>
      <c r="F19" s="11"/>
      <c r="G19" s="24"/>
    </row>
    <row r="20" spans="1:7" ht="12.75">
      <c r="A20" s="12" t="s">
        <v>27</v>
      </c>
      <c r="B20" s="13">
        <f>Eingabe!B12</f>
        <v>36</v>
      </c>
      <c r="C20" s="11"/>
      <c r="D20" s="11"/>
      <c r="E20" s="41" t="s">
        <v>25</v>
      </c>
      <c r="F20" s="19">
        <f>Eingabe!E14</f>
        <v>3200</v>
      </c>
      <c r="G20" s="23">
        <f>B20*F20</f>
        <v>115200</v>
      </c>
    </row>
    <row r="21" spans="1:7" ht="12.75">
      <c r="A21" s="10" t="s">
        <v>29</v>
      </c>
      <c r="B21" s="17">
        <f>Eingabe!E7</f>
        <v>1.25</v>
      </c>
      <c r="C21" s="38" t="s">
        <v>23</v>
      </c>
      <c r="D21" s="18">
        <f>G20*B21</f>
        <v>144000</v>
      </c>
      <c r="E21" s="11" t="s">
        <v>26</v>
      </c>
      <c r="F21" s="17">
        <f>Eingabe!F7</f>
        <v>1</v>
      </c>
      <c r="G21" s="23">
        <f>D21*F21</f>
        <v>144000</v>
      </c>
    </row>
    <row r="22" spans="1:7" ht="12.75">
      <c r="A22" s="54" t="s">
        <v>31</v>
      </c>
      <c r="B22" s="55"/>
      <c r="C22" s="55"/>
      <c r="D22" s="55"/>
      <c r="E22" s="55"/>
      <c r="F22" s="55"/>
      <c r="G22" s="23">
        <f>G20+G21</f>
        <v>259200</v>
      </c>
    </row>
    <row r="23" spans="1:7" ht="12.75">
      <c r="A23" s="12"/>
      <c r="B23" s="11"/>
      <c r="C23" s="11"/>
      <c r="D23" s="11"/>
      <c r="E23" s="11"/>
      <c r="F23" s="11"/>
      <c r="G23" s="24"/>
    </row>
    <row r="24" spans="1:7" ht="12.75">
      <c r="A24" s="49" t="s">
        <v>36</v>
      </c>
      <c r="B24" s="50"/>
      <c r="C24" s="50"/>
      <c r="D24" s="50"/>
      <c r="E24" s="50"/>
      <c r="F24" s="50"/>
      <c r="G24" s="23">
        <f>G18+G22</f>
        <v>523262.5</v>
      </c>
    </row>
    <row r="25" spans="1:7" ht="12.75">
      <c r="A25" s="14" t="s">
        <v>37</v>
      </c>
      <c r="B25" s="20">
        <f>Eingabe!E8</f>
        <v>0.09</v>
      </c>
      <c r="C25" s="39" t="s">
        <v>23</v>
      </c>
      <c r="D25" s="21">
        <f>G24*B25</f>
        <v>47093.625</v>
      </c>
      <c r="E25" s="42" t="s">
        <v>25</v>
      </c>
      <c r="F25" s="20">
        <f>Eingabe!F8</f>
        <v>1</v>
      </c>
      <c r="G25" s="25">
        <f>D25*F25</f>
        <v>47093.625</v>
      </c>
    </row>
    <row r="27" spans="1:7" ht="15.75">
      <c r="A27" s="63" t="s">
        <v>43</v>
      </c>
      <c r="B27" s="64"/>
      <c r="C27" s="64"/>
      <c r="D27" s="64"/>
      <c r="E27" s="64"/>
      <c r="F27" s="64"/>
      <c r="G27" s="5">
        <f>G24+G25</f>
        <v>570356.125</v>
      </c>
    </row>
    <row r="30" ht="18">
      <c r="A30" s="61" t="s">
        <v>38</v>
      </c>
    </row>
    <row r="32" spans="1:7" ht="15.75">
      <c r="A32" s="45" t="s">
        <v>39</v>
      </c>
      <c r="B32" s="46"/>
      <c r="C32" s="46"/>
      <c r="D32" s="46"/>
      <c r="E32" s="46"/>
      <c r="F32" s="46"/>
      <c r="G32" s="28">
        <f>G11</f>
        <v>3029643.87</v>
      </c>
    </row>
    <row r="33" spans="1:7" ht="15.75">
      <c r="A33" s="47" t="s">
        <v>40</v>
      </c>
      <c r="B33" s="48"/>
      <c r="C33" s="48"/>
      <c r="D33" s="48"/>
      <c r="E33" s="48"/>
      <c r="F33" s="48"/>
      <c r="G33" s="29">
        <f>G27</f>
        <v>570356.125</v>
      </c>
    </row>
    <row r="35" spans="1:7" ht="18">
      <c r="A35" s="62" t="s">
        <v>41</v>
      </c>
      <c r="B35" s="62"/>
      <c r="C35" s="62"/>
      <c r="D35" s="62"/>
      <c r="E35" s="62"/>
      <c r="F35" s="62"/>
      <c r="G35" s="27">
        <f>G32+G33</f>
        <v>3599999.995</v>
      </c>
    </row>
  </sheetData>
  <mergeCells count="14">
    <mergeCell ref="A11:F11"/>
    <mergeCell ref="A24:F24"/>
    <mergeCell ref="A1:G1"/>
    <mergeCell ref="A5:F5"/>
    <mergeCell ref="A18:F18"/>
    <mergeCell ref="A22:F22"/>
    <mergeCell ref="A6:F6"/>
    <mergeCell ref="A7:F7"/>
    <mergeCell ref="A8:F8"/>
    <mergeCell ref="A9:F9"/>
    <mergeCell ref="A27:F27"/>
    <mergeCell ref="A35:F35"/>
    <mergeCell ref="A32:F32"/>
    <mergeCell ref="A33:F3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2002-01-23T17:48:00Z</cp:lastPrinted>
  <dcterms:created xsi:type="dcterms:W3CDTF">2002-01-23T17:17:17Z</dcterms:created>
  <dcterms:modified xsi:type="dcterms:W3CDTF">2004-03-15T20:01:34Z</dcterms:modified>
  <cp:category/>
  <cp:version/>
  <cp:contentType/>
  <cp:contentStatus/>
</cp:coreProperties>
</file>