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20" windowWidth="11580" windowHeight="5520" activeTab="0"/>
  </bookViews>
  <sheets>
    <sheet name="Eingabebereich" sheetId="1" r:id="rId1"/>
    <sheet name="optimale Bestellmenge" sheetId="2" r:id="rId2"/>
    <sheet name="DiagrammOptBestellmenge" sheetId="3" r:id="rId3"/>
  </sheets>
  <definedNames>
    <definedName name="Beschaffung">'Eingabebereich'!$A$5:$D$14</definedName>
    <definedName name="Güter">'Eingabebereich'!$A$5:$A$14</definedName>
  </definedNames>
  <calcPr fullCalcOnLoad="1"/>
</workbook>
</file>

<file path=xl/sharedStrings.xml><?xml version="1.0" encoding="utf-8"?>
<sst xmlns="http://schemas.openxmlformats.org/spreadsheetml/2006/main" count="29" uniqueCount="27">
  <si>
    <t>Beschaffungs-
menge</t>
  </si>
  <si>
    <t>Beschaffungs-
preis</t>
  </si>
  <si>
    <t>Eingabereich</t>
  </si>
  <si>
    <t>Gütergruppe</t>
  </si>
  <si>
    <t>PictoNellCom Systemhaus GmbH: Optimale Bestellmengenermittlung</t>
  </si>
  <si>
    <t>Lagerkosten pro Stück:</t>
  </si>
  <si>
    <t>Jahresbedarf:</t>
  </si>
  <si>
    <t>Bestellkosten:</t>
  </si>
  <si>
    <t>Gütergruppe:</t>
  </si>
  <si>
    <t>Lagerkosten
pro Stück</t>
  </si>
  <si>
    <t>Entscheidung:</t>
  </si>
  <si>
    <t>Gut 1</t>
  </si>
  <si>
    <t>Gut 2</t>
  </si>
  <si>
    <t>Gut 3</t>
  </si>
  <si>
    <t>Gut 4</t>
  </si>
  <si>
    <t>Gut 5</t>
  </si>
  <si>
    <t>Gut 6</t>
  </si>
  <si>
    <t>Gut 7</t>
  </si>
  <si>
    <t>Gut 8</t>
  </si>
  <si>
    <t>Gut 9</t>
  </si>
  <si>
    <t>Gut 10</t>
  </si>
  <si>
    <t>Menge (x)</t>
  </si>
  <si>
    <t>Bestellungen</t>
  </si>
  <si>
    <r>
      <t>K</t>
    </r>
    <r>
      <rPr>
        <b/>
        <vertAlign val="subscript"/>
        <sz val="10"/>
        <rFont val="Arial"/>
        <family val="2"/>
      </rPr>
      <t>(Lager)</t>
    </r>
  </si>
  <si>
    <r>
      <t>K</t>
    </r>
    <r>
      <rPr>
        <b/>
        <vertAlign val="subscript"/>
        <sz val="10"/>
        <rFont val="Arial"/>
        <family val="2"/>
      </rPr>
      <t>(Bestellung)</t>
    </r>
  </si>
  <si>
    <r>
      <t>K</t>
    </r>
    <r>
      <rPr>
        <b/>
        <vertAlign val="subscript"/>
        <sz val="10"/>
        <rFont val="Arial"/>
        <family val="2"/>
      </rPr>
      <t>(Gesamt)</t>
    </r>
  </si>
  <si>
    <t>Beschaffungsprozesse Wertmann GmbH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</si>
</sst>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\ [$€-1]_-;\-* #,##0.00\ [$€-1]_-;_-* &quot;-&quot;??\ [$€-1]_-"/>
    <numFmt numFmtId="173" formatCode="#\ &quot;Stück&quot;"/>
    <numFmt numFmtId="174" formatCode="_-* #,##0.00\ [$€-1]_-;\-* #,##0.00\ [$€-1]_-;_-* &quot;-&quot;??\ [$€-1]_-;_-@_-"/>
    <numFmt numFmtId="175" formatCode="_ * #,##0.00_ \ [$€-1]_ ;_ * \-#,##0.00\ \ [$€-1]_ ;_ * &quot;-&quot;??_ \ [$€-1]_ ;_ @_ "/>
    <numFmt numFmtId="176" formatCode="#.0\ &quot;Stück&quot;"/>
    <numFmt numFmtId="177" formatCode="#.00\ &quot;Stück&quot;"/>
    <numFmt numFmtId="178" formatCode="0.0%"/>
    <numFmt numFmtId="179" formatCode="#.00\ &quot;€&quot;"/>
    <numFmt numFmtId="180" formatCode="#,##0.00\ &quot;€&quot;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6"/>
      <name val="AvantGarde Bk BT"/>
      <family val="2"/>
    </font>
    <font>
      <b/>
      <vertAlign val="subscript"/>
      <sz val="10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0" fillId="2" borderId="6" xfId="0" applyFill="1" applyBorder="1" applyAlignment="1">
      <alignment/>
    </xf>
    <xf numFmtId="0" fontId="1" fillId="2" borderId="7" xfId="0" applyFont="1" applyFill="1" applyBorder="1" applyAlignment="1">
      <alignment/>
    </xf>
    <xf numFmtId="172" fontId="0" fillId="3" borderId="8" xfId="17" applyFill="1" applyBorder="1" applyAlignment="1">
      <alignment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4" borderId="3" xfId="0" applyFont="1" applyFill="1" applyBorder="1" applyAlignment="1">
      <alignment horizontal="center"/>
    </xf>
    <xf numFmtId="0" fontId="0" fillId="5" borderId="0" xfId="0" applyFill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0" fillId="6" borderId="0" xfId="0" applyFill="1" applyAlignment="1">
      <alignment/>
    </xf>
    <xf numFmtId="0" fontId="2" fillId="6" borderId="0" xfId="0" applyFont="1" applyFill="1" applyAlignment="1">
      <alignment/>
    </xf>
    <xf numFmtId="0" fontId="0" fillId="4" borderId="11" xfId="0" applyFill="1" applyBorder="1" applyAlignment="1">
      <alignment/>
    </xf>
    <xf numFmtId="0" fontId="0" fillId="4" borderId="12" xfId="19" applyNumberFormat="1" applyFill="1" applyBorder="1" applyAlignment="1">
      <alignment/>
    </xf>
    <xf numFmtId="0" fontId="0" fillId="4" borderId="13" xfId="0" applyFill="1" applyBorder="1" applyAlignment="1">
      <alignment/>
    </xf>
    <xf numFmtId="0" fontId="0" fillId="4" borderId="14" xfId="19" applyNumberFormat="1" applyFill="1" applyBorder="1" applyAlignment="1">
      <alignment/>
    </xf>
    <xf numFmtId="0" fontId="0" fillId="2" borderId="15" xfId="0" applyFill="1" applyBorder="1" applyAlignment="1">
      <alignment/>
    </xf>
    <xf numFmtId="0" fontId="0" fillId="3" borderId="11" xfId="0" applyFill="1" applyBorder="1" applyAlignment="1">
      <alignment horizontal="center"/>
    </xf>
    <xf numFmtId="173" fontId="0" fillId="3" borderId="12" xfId="0" applyNumberForma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170" fontId="0" fillId="6" borderId="0" xfId="19" applyFill="1" applyAlignment="1">
      <alignment/>
    </xf>
    <xf numFmtId="0" fontId="5" fillId="5" borderId="0" xfId="0" applyFont="1" applyFill="1" applyAlignment="1">
      <alignment horizontal="center"/>
    </xf>
    <xf numFmtId="0" fontId="5" fillId="5" borderId="0" xfId="0" applyFont="1" applyFill="1" applyAlignment="1">
      <alignment/>
    </xf>
    <xf numFmtId="172" fontId="0" fillId="4" borderId="12" xfId="17" applyFill="1" applyBorder="1" applyAlignment="1">
      <alignment/>
    </xf>
    <xf numFmtId="172" fontId="0" fillId="4" borderId="14" xfId="17" applyFill="1" applyBorder="1" applyAlignment="1">
      <alignment/>
    </xf>
    <xf numFmtId="172" fontId="0" fillId="4" borderId="8" xfId="17" applyFill="1" applyBorder="1" applyAlignment="1">
      <alignment/>
    </xf>
    <xf numFmtId="172" fontId="0" fillId="4" borderId="16" xfId="17" applyFill="1" applyBorder="1" applyAlignment="1">
      <alignment/>
    </xf>
    <xf numFmtId="172" fontId="0" fillId="4" borderId="17" xfId="17" applyFont="1" applyFill="1" applyBorder="1" applyAlignment="1">
      <alignment/>
    </xf>
    <xf numFmtId="177" fontId="0" fillId="3" borderId="16" xfId="17" applyNumberFormat="1" applyFill="1" applyBorder="1" applyAlignment="1">
      <alignment/>
    </xf>
    <xf numFmtId="0" fontId="0" fillId="3" borderId="13" xfId="0" applyFill="1" applyBorder="1" applyAlignment="1">
      <alignment horizontal="center"/>
    </xf>
    <xf numFmtId="173" fontId="0" fillId="3" borderId="14" xfId="0" applyNumberForma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172" fontId="0" fillId="3" borderId="12" xfId="17" applyFill="1" applyBorder="1" applyAlignment="1">
      <alignment horizontal="center"/>
    </xf>
    <xf numFmtId="172" fontId="0" fillId="3" borderId="14" xfId="17" applyFill="1" applyBorder="1" applyAlignment="1">
      <alignment horizontal="center"/>
    </xf>
    <xf numFmtId="0" fontId="4" fillId="6" borderId="0" xfId="0" applyFont="1" applyFill="1" applyAlignment="1">
      <alignment horizontal="center"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O p t i m a l e   B e s t e l l m e n g e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7375"/>
          <c:w val="0.9125"/>
          <c:h val="0.86675"/>
        </c:manualLayout>
      </c:layout>
      <c:lineChart>
        <c:grouping val="standard"/>
        <c:varyColors val="0"/>
        <c:ser>
          <c:idx val="0"/>
          <c:order val="0"/>
          <c:tx>
            <c:strRef>
              <c:f>'optimale Bestellmenge'!$C$8</c:f>
              <c:strCache>
                <c:ptCount val="1"/>
                <c:pt idx="0">
                  <c:v>K(Lager)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'optimale Bestellmenge'!$C$9:$C$20</c:f>
              <c:numCache>
                <c:ptCount val="12"/>
                <c:pt idx="0">
                  <c:v>800</c:v>
                </c:pt>
                <c:pt idx="1">
                  <c:v>400</c:v>
                </c:pt>
                <c:pt idx="2">
                  <c:v>267.2</c:v>
                </c:pt>
                <c:pt idx="3">
                  <c:v>200</c:v>
                </c:pt>
                <c:pt idx="4">
                  <c:v>160</c:v>
                </c:pt>
                <c:pt idx="5">
                  <c:v>134.4</c:v>
                </c:pt>
                <c:pt idx="6">
                  <c:v>115.2</c:v>
                </c:pt>
                <c:pt idx="7">
                  <c:v>100.80000000000001</c:v>
                </c:pt>
                <c:pt idx="8">
                  <c:v>89.60000000000001</c:v>
                </c:pt>
                <c:pt idx="9">
                  <c:v>80</c:v>
                </c:pt>
                <c:pt idx="10">
                  <c:v>73.60000000000001</c:v>
                </c:pt>
                <c:pt idx="11">
                  <c:v>67.2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'optimale Bestellmenge'!$D$8</c:f>
              <c:strCache>
                <c:ptCount val="1"/>
                <c:pt idx="0">
                  <c:v>K(Bestellung)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'optimale Bestellmenge'!$D$9:$D$20</c:f>
              <c:numCache>
                <c:ptCount val="12"/>
                <c:pt idx="0">
                  <c:v>95</c:v>
                </c:pt>
                <c:pt idx="1">
                  <c:v>190</c:v>
                </c:pt>
                <c:pt idx="2">
                  <c:v>285</c:v>
                </c:pt>
                <c:pt idx="3">
                  <c:v>380</c:v>
                </c:pt>
                <c:pt idx="4">
                  <c:v>475</c:v>
                </c:pt>
                <c:pt idx="5">
                  <c:v>570</c:v>
                </c:pt>
                <c:pt idx="6">
                  <c:v>665</c:v>
                </c:pt>
                <c:pt idx="7">
                  <c:v>760</c:v>
                </c:pt>
                <c:pt idx="8">
                  <c:v>855</c:v>
                </c:pt>
                <c:pt idx="9">
                  <c:v>950</c:v>
                </c:pt>
                <c:pt idx="10">
                  <c:v>1045</c:v>
                </c:pt>
                <c:pt idx="11">
                  <c:v>1140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'optimale Bestellmenge'!$E$8</c:f>
              <c:strCache>
                <c:ptCount val="1"/>
                <c:pt idx="0">
                  <c:v>K(Gesamt)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'optimale Bestellmenge'!$E$9:$E$20</c:f>
              <c:numCache>
                <c:ptCount val="12"/>
                <c:pt idx="0">
                  <c:v>895</c:v>
                </c:pt>
                <c:pt idx="1">
                  <c:v>590</c:v>
                </c:pt>
                <c:pt idx="2">
                  <c:v>552.2</c:v>
                </c:pt>
                <c:pt idx="3">
                  <c:v>580</c:v>
                </c:pt>
                <c:pt idx="4">
                  <c:v>635</c:v>
                </c:pt>
                <c:pt idx="5">
                  <c:v>704.4</c:v>
                </c:pt>
                <c:pt idx="6">
                  <c:v>780.2</c:v>
                </c:pt>
                <c:pt idx="7">
                  <c:v>860.8</c:v>
                </c:pt>
                <c:pt idx="8">
                  <c:v>944.6</c:v>
                </c:pt>
                <c:pt idx="9">
                  <c:v>1030</c:v>
                </c:pt>
                <c:pt idx="10">
                  <c:v>1118.6</c:v>
                </c:pt>
                <c:pt idx="11">
                  <c:v>1207.2</c:v>
                </c:pt>
              </c:numCache>
            </c:numRef>
          </c:val>
          <c:smooth val="0"/>
        </c:ser>
        <c:marker val="1"/>
        <c:axId val="6091227"/>
        <c:axId val="54821044"/>
      </c:lineChart>
      <c:catAx>
        <c:axId val="6091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4821044"/>
        <c:crosses val="autoZero"/>
        <c:auto val="1"/>
        <c:lblOffset val="100"/>
        <c:noMultiLvlLbl val="0"/>
      </c:catAx>
      <c:valAx>
        <c:axId val="54821044"/>
        <c:scaling>
          <c:orientation val="minMax"/>
        </c:scaling>
        <c:axPos val="l"/>
        <c:majorGridlines>
          <c:spPr>
            <a:ln w="12700">
              <a:solidFill>
                <a:srgbClr val="0000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091227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525"/>
          <c:y val="0.29025"/>
          <c:w val="0.25175"/>
          <c:h val="0.053"/>
        </c:manualLayout>
      </c:layout>
      <c:overlay val="0"/>
      <c:spPr>
        <a:blipFill>
          <a:blip r:embed="rId2"/>
          <a:srcRect/>
          <a:tile sx="100000" sy="100000" flip="none" algn="tl"/>
        </a:blipFill>
        <a:ln w="3175">
          <a:solidFill/>
        </a:ln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blipFill>
      <a:blip r:embed="rId3"/>
      <a:srcRect/>
      <a:tile sx="100000" sy="100000" flip="none" algn="tl"/>
    </a:blip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1"/>
  <sheetViews>
    <sheetView workbookViewId="0" zoomScale="73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62625"/>
    <xdr:graphicFrame>
      <xdr:nvGraphicFramePr>
        <xdr:cNvPr id="1" name="Shape 1025"/>
        <xdr:cNvGraphicFramePr/>
      </xdr:nvGraphicFramePr>
      <xdr:xfrm>
        <a:off x="0" y="0"/>
        <a:ext cx="92202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J35"/>
  <sheetViews>
    <sheetView tabSelected="1" workbookViewId="0" topLeftCell="A1">
      <selection activeCell="A1" sqref="A1:G1"/>
    </sheetView>
  </sheetViews>
  <sheetFormatPr defaultColWidth="11.421875" defaultRowHeight="12.75"/>
  <cols>
    <col min="1" max="1" width="14.8515625" style="0" customWidth="1"/>
    <col min="2" max="2" width="13.140625" style="0" customWidth="1"/>
    <col min="3" max="3" width="12.8515625" style="0" customWidth="1"/>
    <col min="4" max="4" width="13.00390625" style="0" customWidth="1"/>
  </cols>
  <sheetData>
    <row r="1" spans="1:10" ht="18">
      <c r="A1" s="40" t="s">
        <v>26</v>
      </c>
      <c r="B1" s="40"/>
      <c r="C1" s="40"/>
      <c r="D1" s="40"/>
      <c r="E1" s="40"/>
      <c r="F1" s="40"/>
      <c r="G1" s="40"/>
      <c r="H1" s="16"/>
      <c r="I1" s="16"/>
      <c r="J1" s="16"/>
    </row>
    <row r="2" spans="1:10" ht="12.75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ht="16.5" thickBot="1">
      <c r="A3" s="17" t="s">
        <v>2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ht="27" customHeight="1">
      <c r="A4" s="13" t="s">
        <v>3</v>
      </c>
      <c r="B4" s="14" t="s">
        <v>1</v>
      </c>
      <c r="C4" s="14" t="s">
        <v>0</v>
      </c>
      <c r="D4" s="15" t="s">
        <v>9</v>
      </c>
      <c r="E4" s="16"/>
      <c r="F4" s="16"/>
      <c r="G4" s="16"/>
      <c r="H4" s="16"/>
      <c r="I4" s="16"/>
      <c r="J4" s="16"/>
    </row>
    <row r="5" spans="1:10" ht="12.75">
      <c r="A5" s="18" t="s">
        <v>11</v>
      </c>
      <c r="B5" s="29">
        <v>9</v>
      </c>
      <c r="C5" s="19">
        <v>500</v>
      </c>
      <c r="D5" s="31">
        <v>3.2</v>
      </c>
      <c r="E5" s="16"/>
      <c r="F5" s="16"/>
      <c r="G5" s="16"/>
      <c r="H5" s="16"/>
      <c r="I5" s="16"/>
      <c r="J5" s="16"/>
    </row>
    <row r="6" spans="1:10" ht="12.75">
      <c r="A6" s="18" t="s">
        <v>12</v>
      </c>
      <c r="B6" s="29">
        <v>12</v>
      </c>
      <c r="C6" s="19">
        <v>1100</v>
      </c>
      <c r="D6" s="31">
        <v>1.2</v>
      </c>
      <c r="E6" s="16"/>
      <c r="F6" s="16"/>
      <c r="G6" s="16"/>
      <c r="H6" s="16"/>
      <c r="I6" s="16"/>
      <c r="J6" s="16"/>
    </row>
    <row r="7" spans="1:10" ht="12.75">
      <c r="A7" s="18" t="s">
        <v>13</v>
      </c>
      <c r="B7" s="29">
        <v>18</v>
      </c>
      <c r="C7" s="19">
        <v>1400</v>
      </c>
      <c r="D7" s="31">
        <v>1.8</v>
      </c>
      <c r="E7" s="16"/>
      <c r="F7" s="16"/>
      <c r="G7" s="16"/>
      <c r="H7" s="16"/>
      <c r="I7" s="16"/>
      <c r="J7" s="16"/>
    </row>
    <row r="8" spans="1:10" ht="12.75">
      <c r="A8" s="18" t="s">
        <v>14</v>
      </c>
      <c r="B8" s="29">
        <v>120</v>
      </c>
      <c r="C8" s="19">
        <v>200</v>
      </c>
      <c r="D8" s="31">
        <v>12.2</v>
      </c>
      <c r="E8" s="16"/>
      <c r="F8" s="16"/>
      <c r="G8" s="16"/>
      <c r="H8" s="16"/>
      <c r="I8" s="16"/>
      <c r="J8" s="16"/>
    </row>
    <row r="9" spans="1:10" ht="12.75">
      <c r="A9" s="18" t="s">
        <v>15</v>
      </c>
      <c r="B9" s="29">
        <v>0.2</v>
      </c>
      <c r="C9" s="19">
        <v>5200</v>
      </c>
      <c r="D9" s="31">
        <v>0.04</v>
      </c>
      <c r="E9" s="16"/>
      <c r="F9" s="16"/>
      <c r="G9" s="16"/>
      <c r="H9" s="16"/>
      <c r="I9" s="16"/>
      <c r="J9" s="16"/>
    </row>
    <row r="10" spans="1:10" ht="12.75">
      <c r="A10" s="18" t="s">
        <v>16</v>
      </c>
      <c r="B10" s="29">
        <v>16</v>
      </c>
      <c r="C10" s="19">
        <v>350</v>
      </c>
      <c r="D10" s="31">
        <v>1.6</v>
      </c>
      <c r="E10" s="16"/>
      <c r="F10" s="16"/>
      <c r="G10" s="16"/>
      <c r="H10" s="16"/>
      <c r="I10" s="16"/>
      <c r="J10" s="16"/>
    </row>
    <row r="11" spans="1:10" ht="12.75">
      <c r="A11" s="18" t="s">
        <v>17</v>
      </c>
      <c r="B11" s="29">
        <v>61</v>
      </c>
      <c r="C11" s="19">
        <v>2000</v>
      </c>
      <c r="D11" s="31">
        <v>3.2</v>
      </c>
      <c r="E11" s="16"/>
      <c r="F11" s="16"/>
      <c r="G11" s="16"/>
      <c r="H11" s="16"/>
      <c r="I11" s="16"/>
      <c r="J11" s="16"/>
    </row>
    <row r="12" spans="1:10" ht="12.75">
      <c r="A12" s="18" t="s">
        <v>18</v>
      </c>
      <c r="B12" s="29">
        <v>90</v>
      </c>
      <c r="C12" s="19">
        <v>900</v>
      </c>
      <c r="D12" s="31">
        <v>9</v>
      </c>
      <c r="E12" s="16"/>
      <c r="F12" s="16"/>
      <c r="G12" s="16"/>
      <c r="H12" s="16"/>
      <c r="I12" s="16"/>
      <c r="J12" s="16"/>
    </row>
    <row r="13" spans="1:10" ht="12.75">
      <c r="A13" s="18" t="s">
        <v>19</v>
      </c>
      <c r="B13" s="29">
        <v>4</v>
      </c>
      <c r="C13" s="19">
        <v>550</v>
      </c>
      <c r="D13" s="31">
        <v>0.4</v>
      </c>
      <c r="E13" s="16"/>
      <c r="F13" s="16"/>
      <c r="G13" s="16"/>
      <c r="H13" s="16"/>
      <c r="I13" s="16"/>
      <c r="J13" s="16"/>
    </row>
    <row r="14" spans="1:10" ht="13.5" thickBot="1">
      <c r="A14" s="20" t="s">
        <v>20</v>
      </c>
      <c r="B14" s="30">
        <v>59</v>
      </c>
      <c r="C14" s="21">
        <v>600</v>
      </c>
      <c r="D14" s="32">
        <v>5.9</v>
      </c>
      <c r="E14" s="16"/>
      <c r="F14" s="16"/>
      <c r="G14" s="16"/>
      <c r="H14" s="16"/>
      <c r="I14" s="16"/>
      <c r="J14" s="16"/>
    </row>
    <row r="15" spans="1:10" ht="13.5" thickBot="1">
      <c r="A15" s="16"/>
      <c r="B15" s="26"/>
      <c r="C15" s="16"/>
      <c r="D15" s="16"/>
      <c r="E15" s="16"/>
      <c r="F15" s="16"/>
      <c r="G15" s="16"/>
      <c r="H15" s="16"/>
      <c r="I15" s="16"/>
      <c r="J15" s="16"/>
    </row>
    <row r="16" spans="1:10" ht="13.5" thickBot="1">
      <c r="A16" s="22" t="s">
        <v>7</v>
      </c>
      <c r="B16" s="33">
        <v>95</v>
      </c>
      <c r="C16" s="16"/>
      <c r="D16" s="16"/>
      <c r="E16" s="16"/>
      <c r="F16" s="16"/>
      <c r="G16" s="16"/>
      <c r="H16" s="16"/>
      <c r="I16" s="16"/>
      <c r="J16" s="16"/>
    </row>
    <row r="17" spans="1:10" ht="12.75">
      <c r="A17" s="16"/>
      <c r="B17" s="16"/>
      <c r="C17" s="16"/>
      <c r="D17" s="16"/>
      <c r="E17" s="16"/>
      <c r="F17" s="16"/>
      <c r="G17" s="16"/>
      <c r="H17" s="16"/>
      <c r="I17" s="16"/>
      <c r="J17" s="16"/>
    </row>
    <row r="18" spans="1:10" ht="12.75">
      <c r="A18" s="16"/>
      <c r="B18" s="16"/>
      <c r="C18" s="16"/>
      <c r="D18" s="16"/>
      <c r="E18" s="16"/>
      <c r="F18" s="16"/>
      <c r="G18" s="16"/>
      <c r="H18" s="16"/>
      <c r="I18" s="16"/>
      <c r="J18" s="16"/>
    </row>
    <row r="19" spans="1:10" ht="12.75">
      <c r="A19" s="16"/>
      <c r="B19" s="16"/>
      <c r="C19" s="16"/>
      <c r="D19" s="16"/>
      <c r="E19" s="16"/>
      <c r="F19" s="16"/>
      <c r="G19" s="16"/>
      <c r="H19" s="16"/>
      <c r="I19" s="16"/>
      <c r="J19" s="16"/>
    </row>
    <row r="20" spans="1:10" ht="12.75">
      <c r="A20" s="16"/>
      <c r="B20" s="16"/>
      <c r="C20" s="16"/>
      <c r="D20" s="16"/>
      <c r="E20" s="16"/>
      <c r="F20" s="16"/>
      <c r="G20" s="16"/>
      <c r="H20" s="16"/>
      <c r="I20" s="16"/>
      <c r="J20" s="16"/>
    </row>
    <row r="21" spans="1:10" ht="12.75">
      <c r="A21" s="16"/>
      <c r="B21" s="16"/>
      <c r="C21" s="16"/>
      <c r="D21" s="16"/>
      <c r="E21" s="16"/>
      <c r="F21" s="16"/>
      <c r="G21" s="16"/>
      <c r="H21" s="16"/>
      <c r="I21" s="16"/>
      <c r="J21" s="16"/>
    </row>
    <row r="22" spans="1:10" ht="12.75">
      <c r="A22" s="16"/>
      <c r="B22" s="16"/>
      <c r="C22" s="16"/>
      <c r="D22" s="16"/>
      <c r="E22" s="16"/>
      <c r="F22" s="16"/>
      <c r="G22" s="16"/>
      <c r="H22" s="16"/>
      <c r="I22" s="16"/>
      <c r="J22" s="16"/>
    </row>
    <row r="23" spans="1:10" ht="12.75">
      <c r="A23" s="16"/>
      <c r="B23" s="16"/>
      <c r="C23" s="16"/>
      <c r="D23" s="16"/>
      <c r="E23" s="16"/>
      <c r="F23" s="16"/>
      <c r="G23" s="16"/>
      <c r="H23" s="16"/>
      <c r="I23" s="16"/>
      <c r="J23" s="16"/>
    </row>
    <row r="24" spans="1:10" ht="12.75">
      <c r="A24" s="16"/>
      <c r="B24" s="16"/>
      <c r="C24" s="16"/>
      <c r="D24" s="16"/>
      <c r="E24" s="16"/>
      <c r="F24" s="16"/>
      <c r="G24" s="16"/>
      <c r="H24" s="16"/>
      <c r="I24" s="16"/>
      <c r="J24" s="16"/>
    </row>
    <row r="25" spans="1:10" ht="12.75">
      <c r="A25" s="16"/>
      <c r="B25" s="16"/>
      <c r="C25" s="16"/>
      <c r="D25" s="16"/>
      <c r="E25" s="16"/>
      <c r="F25" s="16"/>
      <c r="G25" s="16"/>
      <c r="H25" s="16"/>
      <c r="I25" s="16"/>
      <c r="J25" s="16"/>
    </row>
    <row r="26" spans="1:10" ht="12.75">
      <c r="A26" s="16"/>
      <c r="B26" s="16"/>
      <c r="C26" s="16"/>
      <c r="D26" s="16"/>
      <c r="E26" s="16"/>
      <c r="F26" s="16"/>
      <c r="G26" s="16"/>
      <c r="H26" s="16"/>
      <c r="I26" s="16"/>
      <c r="J26" s="16"/>
    </row>
    <row r="27" spans="1:10" ht="12.75">
      <c r="A27" s="16"/>
      <c r="B27" s="16"/>
      <c r="C27" s="16"/>
      <c r="D27" s="16"/>
      <c r="E27" s="16"/>
      <c r="F27" s="16"/>
      <c r="G27" s="16"/>
      <c r="H27" s="16"/>
      <c r="I27" s="16"/>
      <c r="J27" s="16"/>
    </row>
    <row r="28" spans="1:10" ht="12.75">
      <c r="A28" s="16"/>
      <c r="B28" s="16"/>
      <c r="C28" s="16"/>
      <c r="D28" s="16"/>
      <c r="E28" s="16"/>
      <c r="F28" s="16"/>
      <c r="G28" s="16"/>
      <c r="H28" s="16"/>
      <c r="I28" s="16"/>
      <c r="J28" s="16"/>
    </row>
    <row r="29" spans="1:10" ht="12.75">
      <c r="A29" s="16"/>
      <c r="B29" s="16"/>
      <c r="C29" s="16"/>
      <c r="D29" s="16"/>
      <c r="E29" s="16"/>
      <c r="F29" s="16"/>
      <c r="G29" s="16"/>
      <c r="H29" s="16"/>
      <c r="I29" s="16"/>
      <c r="J29" s="16"/>
    </row>
    <row r="30" spans="1:10" ht="12.75">
      <c r="A30" s="16"/>
      <c r="B30" s="16"/>
      <c r="C30" s="16"/>
      <c r="D30" s="16"/>
      <c r="E30" s="16"/>
      <c r="F30" s="16"/>
      <c r="G30" s="16"/>
      <c r="H30" s="16"/>
      <c r="I30" s="16"/>
      <c r="J30" s="16"/>
    </row>
    <row r="31" spans="1:10" ht="12.75">
      <c r="A31" s="16"/>
      <c r="B31" s="16"/>
      <c r="C31" s="16"/>
      <c r="D31" s="16"/>
      <c r="E31" s="16"/>
      <c r="F31" s="16"/>
      <c r="G31" s="16"/>
      <c r="H31" s="16"/>
      <c r="I31" s="16"/>
      <c r="J31" s="16"/>
    </row>
    <row r="32" spans="1:10" ht="12.75">
      <c r="A32" s="16"/>
      <c r="B32" s="16"/>
      <c r="C32" s="16"/>
      <c r="D32" s="16"/>
      <c r="E32" s="16"/>
      <c r="F32" s="16"/>
      <c r="G32" s="16"/>
      <c r="H32" s="16"/>
      <c r="I32" s="16"/>
      <c r="J32" s="16"/>
    </row>
    <row r="33" spans="1:10" ht="12.75">
      <c r="A33" s="16"/>
      <c r="B33" s="16"/>
      <c r="C33" s="16"/>
      <c r="D33" s="16"/>
      <c r="E33" s="16"/>
      <c r="F33" s="16"/>
      <c r="G33" s="16"/>
      <c r="H33" s="16"/>
      <c r="I33" s="16"/>
      <c r="J33" s="16"/>
    </row>
    <row r="34" spans="1:10" ht="12.75">
      <c r="A34" s="16"/>
      <c r="B34" s="16"/>
      <c r="C34" s="16"/>
      <c r="D34" s="16"/>
      <c r="E34" s="16"/>
      <c r="F34" s="16"/>
      <c r="G34" s="16"/>
      <c r="H34" s="16"/>
      <c r="I34" s="16"/>
      <c r="J34" s="16"/>
    </row>
    <row r="35" spans="1:10" ht="12.75">
      <c r="A35" s="16"/>
      <c r="B35" s="16"/>
      <c r="C35" s="16"/>
      <c r="D35" s="16"/>
      <c r="E35" s="16"/>
      <c r="F35" s="16"/>
      <c r="G35" s="16"/>
      <c r="H35" s="16"/>
      <c r="I35" s="16"/>
      <c r="J35" s="16"/>
    </row>
  </sheetData>
  <mergeCells count="1">
    <mergeCell ref="A1:G1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/>
  <dimension ref="A1:M36"/>
  <sheetViews>
    <sheetView workbookViewId="0" topLeftCell="A1">
      <selection activeCell="I10" sqref="I10"/>
    </sheetView>
  </sheetViews>
  <sheetFormatPr defaultColWidth="11.421875" defaultRowHeight="12.75"/>
  <cols>
    <col min="1" max="1" width="13.7109375" style="0" customWidth="1"/>
    <col min="3" max="3" width="14.57421875" style="0" customWidth="1"/>
    <col min="4" max="4" width="11.57421875" style="0" bestFit="1" customWidth="1"/>
    <col min="5" max="5" width="14.7109375" style="0" customWidth="1"/>
    <col min="6" max="6" width="13.7109375" style="0" bestFit="1" customWidth="1"/>
  </cols>
  <sheetData>
    <row r="1" spans="1:13" ht="18">
      <c r="A1" s="28" t="s">
        <v>4</v>
      </c>
      <c r="B1" s="28"/>
      <c r="C1" s="28"/>
      <c r="D1" s="28"/>
      <c r="E1" s="28"/>
      <c r="F1" s="28"/>
      <c r="G1" s="28"/>
      <c r="H1" s="28"/>
      <c r="I1" s="27"/>
      <c r="J1" s="12"/>
      <c r="K1" s="12"/>
      <c r="L1" s="12"/>
      <c r="M1" s="12"/>
    </row>
    <row r="2" spans="1:13" ht="18.75" thickBot="1">
      <c r="A2" s="27"/>
      <c r="B2" s="27"/>
      <c r="C2" s="27"/>
      <c r="D2" s="27"/>
      <c r="E2" s="27"/>
      <c r="F2" s="27"/>
      <c r="G2" s="27"/>
      <c r="H2" s="27"/>
      <c r="I2" s="27"/>
      <c r="J2" s="12"/>
      <c r="K2" s="12"/>
      <c r="L2" s="12"/>
      <c r="M2" s="12"/>
    </row>
    <row r="3" spans="1:13" ht="16.5" customHeight="1">
      <c r="A3" s="5" t="s">
        <v>8</v>
      </c>
      <c r="B3" s="6"/>
      <c r="C3" s="11" t="s">
        <v>13</v>
      </c>
      <c r="D3" s="27"/>
      <c r="E3" s="27"/>
      <c r="F3" s="27"/>
      <c r="G3" s="27"/>
      <c r="H3" s="27"/>
      <c r="I3" s="12"/>
      <c r="J3" s="12"/>
      <c r="K3" s="12"/>
      <c r="L3" s="12"/>
      <c r="M3" s="12"/>
    </row>
    <row r="4" spans="1:13" ht="15" customHeight="1">
      <c r="A4" s="7" t="s">
        <v>7</v>
      </c>
      <c r="B4" s="4"/>
      <c r="C4" s="8">
        <f>Eingabebereich!B16</f>
        <v>95</v>
      </c>
      <c r="D4" s="27"/>
      <c r="E4" s="27"/>
      <c r="F4" s="27"/>
      <c r="G4" s="27"/>
      <c r="H4" s="27"/>
      <c r="I4" s="12"/>
      <c r="J4" s="12"/>
      <c r="K4" s="12"/>
      <c r="L4" s="12"/>
      <c r="M4" s="12"/>
    </row>
    <row r="5" spans="1:13" ht="14.25" customHeight="1">
      <c r="A5" s="7" t="s">
        <v>5</v>
      </c>
      <c r="B5" s="4"/>
      <c r="C5" s="8">
        <f>VLOOKUP(C3,Beschaffung,4,0)</f>
        <v>1.8</v>
      </c>
      <c r="D5" s="27"/>
      <c r="E5" s="27"/>
      <c r="F5" s="27"/>
      <c r="G5" s="27"/>
      <c r="H5" s="27"/>
      <c r="I5" s="12"/>
      <c r="J5" s="12"/>
      <c r="K5" s="12"/>
      <c r="L5" s="12"/>
      <c r="M5" s="12"/>
    </row>
    <row r="6" spans="1:13" ht="13.5" thickBot="1">
      <c r="A6" s="9" t="s">
        <v>6</v>
      </c>
      <c r="B6" s="10"/>
      <c r="C6" s="34">
        <f>VLOOKUP(C3,Beschaffung,3)</f>
        <v>1400</v>
      </c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18.75" thickBot="1">
      <c r="A7" s="27"/>
      <c r="B7" s="27"/>
      <c r="C7" s="27"/>
      <c r="D7" s="27"/>
      <c r="E7" s="12"/>
      <c r="F7" s="12"/>
      <c r="G7" s="12"/>
      <c r="H7" s="12"/>
      <c r="I7" s="12"/>
      <c r="J7" s="12"/>
      <c r="K7" s="12"/>
      <c r="L7" s="12"/>
      <c r="M7" s="12"/>
    </row>
    <row r="8" spans="1:13" ht="14.25">
      <c r="A8" s="1" t="s">
        <v>22</v>
      </c>
      <c r="B8" s="2" t="s">
        <v>21</v>
      </c>
      <c r="C8" s="2" t="s">
        <v>23</v>
      </c>
      <c r="D8" s="2" t="s">
        <v>24</v>
      </c>
      <c r="E8" s="2" t="s">
        <v>25</v>
      </c>
      <c r="F8" s="3" t="s">
        <v>10</v>
      </c>
      <c r="G8" s="12"/>
      <c r="H8" s="12"/>
      <c r="I8" s="12"/>
      <c r="J8" s="12"/>
      <c r="K8" s="12"/>
      <c r="L8" s="12"/>
      <c r="M8" s="12"/>
    </row>
    <row r="9" spans="1:13" ht="12.75">
      <c r="A9" s="23">
        <v>1</v>
      </c>
      <c r="B9" s="24">
        <f aca="true" t="shared" si="0" ref="B9:B20">ROUNDUP($C$6/A9,0)</f>
        <v>1400</v>
      </c>
      <c r="C9" s="38">
        <f>B9*$C$5/2</f>
        <v>1260</v>
      </c>
      <c r="D9" s="38">
        <f aca="true" t="shared" si="1" ref="D9:D20">A9*$C$4</f>
        <v>95</v>
      </c>
      <c r="E9" s="38">
        <f>C9+D9</f>
        <v>1355</v>
      </c>
      <c r="F9" s="25">
        <f aca="true" t="shared" si="2" ref="F9:F20">IF(E9=MIN($E$9:$E$20),"optimal","")</f>
      </c>
      <c r="G9" s="12"/>
      <c r="H9" s="12"/>
      <c r="I9" s="12"/>
      <c r="J9" s="12"/>
      <c r="K9" s="12"/>
      <c r="L9" s="12"/>
      <c r="M9" s="12"/>
    </row>
    <row r="10" spans="1:13" ht="12.75">
      <c r="A10" s="23">
        <v>2</v>
      </c>
      <c r="B10" s="24">
        <f t="shared" si="0"/>
        <v>700</v>
      </c>
      <c r="C10" s="38">
        <f aca="true" t="shared" si="3" ref="C10:C20">B10*$C$5/2</f>
        <v>630</v>
      </c>
      <c r="D10" s="38">
        <f t="shared" si="1"/>
        <v>190</v>
      </c>
      <c r="E10" s="38">
        <f aca="true" t="shared" si="4" ref="E10:E20">C10+D10</f>
        <v>820</v>
      </c>
      <c r="F10" s="25">
        <f t="shared" si="2"/>
      </c>
      <c r="G10" s="12"/>
      <c r="H10" s="12"/>
      <c r="I10" s="12"/>
      <c r="J10" s="12"/>
      <c r="K10" s="12"/>
      <c r="L10" s="12"/>
      <c r="M10" s="12"/>
    </row>
    <row r="11" spans="1:13" ht="12.75">
      <c r="A11" s="23">
        <v>3</v>
      </c>
      <c r="B11" s="24">
        <f t="shared" si="0"/>
        <v>467</v>
      </c>
      <c r="C11" s="38">
        <f t="shared" si="3"/>
        <v>420.3</v>
      </c>
      <c r="D11" s="38">
        <f t="shared" si="1"/>
        <v>285</v>
      </c>
      <c r="E11" s="38">
        <f t="shared" si="4"/>
        <v>705.3</v>
      </c>
      <c r="F11" s="25">
        <f t="shared" si="2"/>
      </c>
      <c r="G11" s="12"/>
      <c r="H11" s="12"/>
      <c r="I11" s="12"/>
      <c r="J11" s="12"/>
      <c r="K11" s="12"/>
      <c r="L11" s="12"/>
      <c r="M11" s="12"/>
    </row>
    <row r="12" spans="1:13" ht="12.75">
      <c r="A12" s="23">
        <v>4</v>
      </c>
      <c r="B12" s="24">
        <f t="shared" si="0"/>
        <v>350</v>
      </c>
      <c r="C12" s="38">
        <f t="shared" si="3"/>
        <v>315</v>
      </c>
      <c r="D12" s="38">
        <f t="shared" si="1"/>
        <v>380</v>
      </c>
      <c r="E12" s="38">
        <f t="shared" si="4"/>
        <v>695</v>
      </c>
      <c r="F12" s="25" t="str">
        <f t="shared" si="2"/>
        <v>optimal</v>
      </c>
      <c r="G12" s="12"/>
      <c r="H12" s="12"/>
      <c r="I12" s="12"/>
      <c r="J12" s="12"/>
      <c r="K12" s="12"/>
      <c r="L12" s="12"/>
      <c r="M12" s="12"/>
    </row>
    <row r="13" spans="1:13" ht="12.75">
      <c r="A13" s="23">
        <v>5</v>
      </c>
      <c r="B13" s="24">
        <f t="shared" si="0"/>
        <v>280</v>
      </c>
      <c r="C13" s="38">
        <f t="shared" si="3"/>
        <v>252</v>
      </c>
      <c r="D13" s="38">
        <f t="shared" si="1"/>
        <v>475</v>
      </c>
      <c r="E13" s="38">
        <f t="shared" si="4"/>
        <v>727</v>
      </c>
      <c r="F13" s="25">
        <f t="shared" si="2"/>
      </c>
      <c r="G13" s="12"/>
      <c r="H13" s="12"/>
      <c r="I13" s="12"/>
      <c r="J13" s="12"/>
      <c r="K13" s="12"/>
      <c r="L13" s="12"/>
      <c r="M13" s="12"/>
    </row>
    <row r="14" spans="1:13" ht="12.75">
      <c r="A14" s="23">
        <v>6</v>
      </c>
      <c r="B14" s="24">
        <f t="shared" si="0"/>
        <v>234</v>
      </c>
      <c r="C14" s="38">
        <f t="shared" si="3"/>
        <v>210.6</v>
      </c>
      <c r="D14" s="38">
        <f t="shared" si="1"/>
        <v>570</v>
      </c>
      <c r="E14" s="38">
        <f t="shared" si="4"/>
        <v>780.6</v>
      </c>
      <c r="F14" s="25">
        <f t="shared" si="2"/>
      </c>
      <c r="G14" s="12"/>
      <c r="H14" s="12"/>
      <c r="I14" s="12"/>
      <c r="J14" s="12"/>
      <c r="K14" s="12"/>
      <c r="L14" s="12"/>
      <c r="M14" s="12"/>
    </row>
    <row r="15" spans="1:13" ht="12.75">
      <c r="A15" s="23">
        <v>7</v>
      </c>
      <c r="B15" s="24">
        <f t="shared" si="0"/>
        <v>200</v>
      </c>
      <c r="C15" s="38">
        <f t="shared" si="3"/>
        <v>180</v>
      </c>
      <c r="D15" s="38">
        <f t="shared" si="1"/>
        <v>665</v>
      </c>
      <c r="E15" s="38">
        <f t="shared" si="4"/>
        <v>845</v>
      </c>
      <c r="F15" s="25">
        <f t="shared" si="2"/>
      </c>
      <c r="G15" s="12"/>
      <c r="H15" s="12"/>
      <c r="I15" s="12"/>
      <c r="J15" s="12"/>
      <c r="K15" s="12"/>
      <c r="L15" s="12"/>
      <c r="M15" s="12"/>
    </row>
    <row r="16" spans="1:13" ht="12.75">
      <c r="A16" s="23">
        <v>8</v>
      </c>
      <c r="B16" s="24">
        <f t="shared" si="0"/>
        <v>175</v>
      </c>
      <c r="C16" s="38">
        <f t="shared" si="3"/>
        <v>157.5</v>
      </c>
      <c r="D16" s="38">
        <f t="shared" si="1"/>
        <v>760</v>
      </c>
      <c r="E16" s="38">
        <f t="shared" si="4"/>
        <v>917.5</v>
      </c>
      <c r="F16" s="25">
        <f t="shared" si="2"/>
      </c>
      <c r="G16" s="12"/>
      <c r="H16" s="12"/>
      <c r="I16" s="12"/>
      <c r="J16" s="12"/>
      <c r="K16" s="12"/>
      <c r="L16" s="12"/>
      <c r="M16" s="12"/>
    </row>
    <row r="17" spans="1:13" ht="12.75">
      <c r="A17" s="23">
        <v>9</v>
      </c>
      <c r="B17" s="24">
        <f t="shared" si="0"/>
        <v>156</v>
      </c>
      <c r="C17" s="38">
        <f t="shared" si="3"/>
        <v>140.4</v>
      </c>
      <c r="D17" s="38">
        <f t="shared" si="1"/>
        <v>855</v>
      </c>
      <c r="E17" s="38">
        <f t="shared" si="4"/>
        <v>995.4</v>
      </c>
      <c r="F17" s="25">
        <f t="shared" si="2"/>
      </c>
      <c r="G17" s="12"/>
      <c r="H17" s="12"/>
      <c r="I17" s="12"/>
      <c r="J17" s="12"/>
      <c r="K17" s="12"/>
      <c r="L17" s="12"/>
      <c r="M17" s="12"/>
    </row>
    <row r="18" spans="1:13" ht="12.75">
      <c r="A18" s="23">
        <v>10</v>
      </c>
      <c r="B18" s="24">
        <f t="shared" si="0"/>
        <v>140</v>
      </c>
      <c r="C18" s="38">
        <f t="shared" si="3"/>
        <v>126</v>
      </c>
      <c r="D18" s="38">
        <f t="shared" si="1"/>
        <v>950</v>
      </c>
      <c r="E18" s="38">
        <f t="shared" si="4"/>
        <v>1076</v>
      </c>
      <c r="F18" s="25">
        <f t="shared" si="2"/>
      </c>
      <c r="G18" s="12"/>
      <c r="H18" s="12"/>
      <c r="I18" s="12"/>
      <c r="J18" s="12"/>
      <c r="K18" s="12"/>
      <c r="L18" s="12"/>
      <c r="M18" s="12"/>
    </row>
    <row r="19" spans="1:13" ht="12.75">
      <c r="A19" s="23">
        <v>11</v>
      </c>
      <c r="B19" s="24">
        <f t="shared" si="0"/>
        <v>128</v>
      </c>
      <c r="C19" s="38">
        <f t="shared" si="3"/>
        <v>115.2</v>
      </c>
      <c r="D19" s="38">
        <f t="shared" si="1"/>
        <v>1045</v>
      </c>
      <c r="E19" s="38">
        <f t="shared" si="4"/>
        <v>1160.2</v>
      </c>
      <c r="F19" s="25">
        <f t="shared" si="2"/>
      </c>
      <c r="G19" s="12"/>
      <c r="H19" s="12"/>
      <c r="I19" s="12"/>
      <c r="J19" s="12"/>
      <c r="K19" s="12"/>
      <c r="L19" s="12"/>
      <c r="M19" s="12"/>
    </row>
    <row r="20" spans="1:13" ht="13.5" thickBot="1">
      <c r="A20" s="35">
        <v>12</v>
      </c>
      <c r="B20" s="36">
        <f t="shared" si="0"/>
        <v>117</v>
      </c>
      <c r="C20" s="38">
        <f t="shared" si="3"/>
        <v>105.3</v>
      </c>
      <c r="D20" s="39">
        <f t="shared" si="1"/>
        <v>1140</v>
      </c>
      <c r="E20" s="39">
        <f t="shared" si="4"/>
        <v>1245.3</v>
      </c>
      <c r="F20" s="37">
        <f t="shared" si="2"/>
      </c>
      <c r="G20" s="12"/>
      <c r="H20" s="12"/>
      <c r="I20" s="12"/>
      <c r="J20" s="12"/>
      <c r="K20" s="12"/>
      <c r="L20" s="12"/>
      <c r="M20" s="12"/>
    </row>
    <row r="21" spans="1:13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1:13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1:13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1:13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3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1:13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1:13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3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1:13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1:13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1:13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1:13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1:13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</sheetData>
  <dataValidations count="1">
    <dataValidation type="list" allowBlank="1" showInputMessage="1" showErrorMessage="1" sqref="C3">
      <formula1>Güter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Black Sunrise Discorp.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Horst Merschmann</dc:creator>
  <cp:keywords/>
  <dc:description/>
  <cp:lastModifiedBy>Horst Merschmann</cp:lastModifiedBy>
  <dcterms:created xsi:type="dcterms:W3CDTF">2000-03-25T13:46:59Z</dcterms:created>
  <dcterms:modified xsi:type="dcterms:W3CDTF">2006-10-17T09:34:55Z</dcterms:modified>
  <cp:category/>
  <cp:version/>
  <cp:contentType/>
  <cp:contentStatus/>
</cp:coreProperties>
</file>